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ad01\folderRedirections\jdesproges-gotteron\Mes Documents\_JeanDG\2018 JDG Space\_KPI Prév\180830 Réunion 3\"/>
    </mc:Choice>
  </mc:AlternateContent>
  <xr:revisionPtr revIDLastSave="0" documentId="10_ncr:8100000_{F0D9E4AF-2274-4D05-AE57-0ADD2BC7278A}" xr6:coauthVersionLast="34" xr6:coauthVersionMax="34" xr10:uidLastSave="{00000000-0000-0000-0000-000000000000}"/>
  <bookViews>
    <workbookView xWindow="0" yWindow="9240" windowWidth="23040" windowHeight="8724" tabRatio="666" activeTab="2" xr2:uid="{00000000-000D-0000-FFFF-FFFF00000000}"/>
  </bookViews>
  <sheets>
    <sheet name="Matrice Temps-Temps" sheetId="8" r:id="rId1"/>
    <sheet name="FIABILITE - Matrice" sheetId="9" r:id="rId2"/>
    <sheet name="FIABILITE Formule-exemple" sheetId="10" r:id="rId3"/>
    <sheet name="FIABILITE - vision graphique" sheetId="2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0" l="1"/>
  <c r="H8" i="10"/>
  <c r="H7" i="10"/>
  <c r="H6" i="10"/>
  <c r="H5" i="10"/>
  <c r="H4" i="10"/>
  <c r="D9" i="10" l="1"/>
  <c r="D8" i="10"/>
  <c r="D7" i="10"/>
  <c r="D6" i="10"/>
  <c r="D5" i="10"/>
  <c r="C9" i="10" l="1"/>
  <c r="C8" i="10"/>
  <c r="C7" i="10"/>
  <c r="C6" i="10"/>
  <c r="C5" i="10"/>
  <c r="C4" i="10"/>
  <c r="B5" i="10"/>
  <c r="B6" i="10" s="1"/>
  <c r="B7" i="10" s="1"/>
  <c r="B8" i="10" s="1"/>
  <c r="B9" i="10" s="1"/>
  <c r="B10" i="10" s="1"/>
  <c r="B11" i="10" s="1"/>
  <c r="B12" i="10" s="1"/>
  <c r="C1" i="10" s="1"/>
  <c r="T22" i="9"/>
  <c r="S21" i="9"/>
  <c r="R20" i="9"/>
  <c r="Q19" i="9"/>
  <c r="P18" i="9"/>
  <c r="O17" i="9"/>
  <c r="N16" i="9"/>
  <c r="M15" i="9"/>
  <c r="L14" i="9"/>
  <c r="K13" i="9"/>
  <c r="J12" i="9"/>
  <c r="I11" i="9"/>
  <c r="H10" i="9"/>
  <c r="G9" i="9"/>
  <c r="F8" i="9"/>
  <c r="E7" i="9"/>
  <c r="D6" i="9"/>
  <c r="B5" i="9"/>
  <c r="A4" i="10"/>
  <c r="A5" i="10" s="1"/>
  <c r="A6" i="10" s="1"/>
  <c r="A7" i="10" s="1"/>
  <c r="A8" i="10" s="1"/>
  <c r="A9" i="10" s="1"/>
  <c r="A10" i="10" s="1"/>
  <c r="C5" i="9"/>
  <c r="S22" i="8"/>
  <c r="R21" i="8"/>
  <c r="Q20" i="8"/>
  <c r="P19" i="8"/>
  <c r="O18" i="8"/>
  <c r="N17" i="8"/>
  <c r="M16" i="8"/>
  <c r="L15" i="8"/>
  <c r="K14" i="8"/>
  <c r="J13" i="8"/>
  <c r="I12" i="8"/>
  <c r="H11" i="8"/>
  <c r="G10" i="8"/>
  <c r="F9" i="8"/>
  <c r="E8" i="8"/>
  <c r="D7" i="8"/>
  <c r="C6" i="8"/>
  <c r="C6" i="9"/>
  <c r="D7" i="9"/>
  <c r="E8" i="9" s="1"/>
  <c r="F9" i="9" s="1"/>
  <c r="G10" i="9" s="1"/>
  <c r="H11" i="9" s="1"/>
  <c r="I12" i="9" s="1"/>
  <c r="J13" i="9" s="1"/>
  <c r="K14" i="9" s="1"/>
  <c r="L15" i="9" s="1"/>
  <c r="M16" i="9" s="1"/>
  <c r="N17" i="9" s="1"/>
  <c r="O18" i="9" s="1"/>
  <c r="P19" i="9" s="1"/>
  <c r="Q20" i="9" s="1"/>
  <c r="R21" i="9" s="1"/>
  <c r="S22" i="9" s="1"/>
  <c r="E3" i="9"/>
  <c r="F3" i="9" s="1"/>
  <c r="G3" i="9" s="1"/>
  <c r="H3" i="9" s="1"/>
  <c r="I3" i="9" s="1"/>
  <c r="J3" i="9" s="1"/>
  <c r="K3" i="9" s="1"/>
  <c r="L3" i="9" s="1"/>
  <c r="M3" i="9" s="1"/>
  <c r="N3" i="9" s="1"/>
  <c r="O3" i="9" s="1"/>
  <c r="P3" i="9" s="1"/>
  <c r="Q3" i="9" s="1"/>
  <c r="R3" i="9" s="1"/>
  <c r="S3" i="9" s="1"/>
  <c r="T3" i="9" s="1"/>
  <c r="U3" i="9" s="1"/>
  <c r="D3" i="8"/>
  <c r="E3" i="8" s="1"/>
  <c r="F3" i="8" s="1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B18" i="2"/>
  <c r="B19" i="2"/>
  <c r="B20" i="2"/>
  <c r="B21" i="2"/>
  <c r="B22" i="2"/>
  <c r="B23" i="2"/>
  <c r="B24" i="2"/>
  <c r="B25" i="2"/>
  <c r="B26" i="2"/>
  <c r="B27" i="2"/>
  <c r="B17" i="2"/>
  <c r="B3" i="2"/>
  <c r="B4" i="2"/>
  <c r="B5" i="2"/>
  <c r="B6" i="2"/>
  <c r="B7" i="2"/>
  <c r="B8" i="2"/>
  <c r="B9" i="2"/>
  <c r="B10" i="2"/>
  <c r="B11" i="2"/>
  <c r="B12" i="2"/>
  <c r="B2" i="2"/>
  <c r="C2" i="10" l="1"/>
  <c r="A11" i="10"/>
  <c r="A12" i="10" s="1"/>
  <c r="H11" i="10" l="1"/>
</calcChain>
</file>

<file path=xl/sharedStrings.xml><?xml version="1.0" encoding="utf-8"?>
<sst xmlns="http://schemas.openxmlformats.org/spreadsheetml/2006/main" count="78" uniqueCount="37">
  <si>
    <t>Prév</t>
  </si>
  <si>
    <t>Commande</t>
  </si>
  <si>
    <t>Fiabilité</t>
  </si>
  <si>
    <t>Exemple :</t>
  </si>
  <si>
    <t>Quantité</t>
  </si>
  <si>
    <t>M1</t>
  </si>
  <si>
    <t>M2</t>
  </si>
  <si>
    <t>M3</t>
  </si>
  <si>
    <t>M4</t>
  </si>
  <si>
    <t>M5</t>
  </si>
  <si>
    <t>M6</t>
  </si>
  <si>
    <t>M8</t>
  </si>
  <si>
    <t>M7</t>
  </si>
  <si>
    <t>M9</t>
  </si>
  <si>
    <t>M10</t>
  </si>
  <si>
    <t>M11</t>
  </si>
  <si>
    <t>M12</t>
  </si>
  <si>
    <t>M17</t>
  </si>
  <si>
    <t>M16</t>
  </si>
  <si>
    <t>M15</t>
  </si>
  <si>
    <t>M14</t>
  </si>
  <si>
    <t>M13</t>
  </si>
  <si>
    <t>M18</t>
  </si>
  <si>
    <t>Mois</t>
  </si>
  <si>
    <t>Horizon FERME</t>
  </si>
  <si>
    <t>Horizon FLEXIBLE</t>
  </si>
  <si>
    <t>Horizon PREVISIONNEL</t>
  </si>
  <si>
    <t>Prévisions</t>
  </si>
  <si>
    <t>Quantités commandées</t>
  </si>
  <si>
    <t>Quantités prévues</t>
  </si>
  <si>
    <r>
      <t xml:space="preserve">% Fiabilité de
la </t>
    </r>
    <r>
      <rPr>
        <b/>
        <sz val="16"/>
        <color rgb="FFCC0099"/>
        <rFont val="Arial"/>
        <family val="2"/>
      </rPr>
      <t>prévision</t>
    </r>
    <r>
      <rPr>
        <b/>
        <sz val="16"/>
        <color theme="1"/>
        <rFont val="Arial"/>
        <family val="2"/>
      </rPr>
      <t xml:space="preserve"> du mois M9</t>
    </r>
    <r>
      <rPr>
        <b/>
        <sz val="16"/>
        <color rgb="FFCC0099"/>
        <rFont val="Arial"/>
        <family val="2"/>
      </rPr>
      <t xml:space="preserve">
faite au mois Mi</t>
    </r>
  </si>
  <si>
    <t>Mois Mi</t>
  </si>
  <si>
    <t>Fiabilité
moyenne</t>
  </si>
  <si>
    <t>Le calcul de la fiabilité ne porte que sur l'horizon flexible</t>
  </si>
  <si>
    <t>Horizon
FLEXIBLE</t>
  </si>
  <si>
    <t>Horizon
FERME</t>
  </si>
  <si>
    <t>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</si>
</sst>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"/>
    <numFmt numFmtId="165" formatCode="#0"/>
    <numFmt numFmtId="166" formatCode="#0&quot; mois&quot;"/>
    <numFmt numFmtId="167" formatCode="&quot;= M&quot;0"/>
    <numFmt numFmtId="168" formatCode="&quot;M&quot;0"/>
    <numFmt numFmtId="169" formatCode="##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CC"/>
      <name val="Arial"/>
      <family val="2"/>
    </font>
    <font>
      <b/>
      <sz val="10"/>
      <color rgb="FFCC0099"/>
      <name val="Arial"/>
      <family val="2"/>
    </font>
    <font>
      <b/>
      <sz val="12"/>
      <color theme="1"/>
      <name val="Arial"/>
      <family val="2"/>
    </font>
    <font>
      <b/>
      <sz val="12"/>
      <color rgb="FFCC0099"/>
      <name val="Arial"/>
      <family val="2"/>
    </font>
    <font>
      <b/>
      <sz val="12"/>
      <color rgb="FF0000CC"/>
      <name val="Arial"/>
      <family val="2"/>
    </font>
    <font>
      <sz val="12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rgb="FF0000CC"/>
      <name val="Arial"/>
      <family val="2"/>
    </font>
    <font>
      <i/>
      <sz val="12"/>
      <color theme="1"/>
      <name val="Arial"/>
      <family val="2"/>
    </font>
    <font>
      <b/>
      <sz val="16"/>
      <color rgb="FFCC0099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16"/>
      <color rgb="FF3333FF"/>
      <name val="Arial"/>
      <family val="2"/>
    </font>
    <font>
      <b/>
      <sz val="12"/>
      <color rgb="FF3333FF"/>
      <name val="Arial"/>
      <family val="2"/>
    </font>
    <font>
      <b/>
      <sz val="14"/>
      <color rgb="FF3333FF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20"/>
      <color theme="1"/>
      <name val="Arial"/>
      <family val="2"/>
    </font>
    <font>
      <b/>
      <sz val="14"/>
      <color rgb="FFCC0099"/>
      <name val="Arial"/>
      <family val="2"/>
    </font>
    <font>
      <b/>
      <sz val="20"/>
      <color rgb="FFCC0099"/>
      <name val="Arial"/>
      <family val="2"/>
    </font>
    <font>
      <b/>
      <i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rgb="FF0000CC"/>
      </left>
      <right/>
      <top style="thick">
        <color rgb="FF0000CC"/>
      </top>
      <bottom style="thick">
        <color rgb="FF0000CC"/>
      </bottom>
      <diagonal/>
    </border>
    <border>
      <left/>
      <right/>
      <top style="thick">
        <color rgb="FF0000CC"/>
      </top>
      <bottom style="thick">
        <color rgb="FF0000CC"/>
      </bottom>
      <diagonal/>
    </border>
    <border>
      <left/>
      <right style="thick">
        <color rgb="FF0000CC"/>
      </right>
      <top style="thick">
        <color rgb="FF0000CC"/>
      </top>
      <bottom style="thick">
        <color rgb="FF0000CC"/>
      </bottom>
      <diagonal/>
    </border>
    <border>
      <left style="thick">
        <color rgb="FFCC0099"/>
      </left>
      <right style="thick">
        <color rgb="FFCC0099"/>
      </right>
      <top style="thick">
        <color rgb="FFCC0099"/>
      </top>
      <bottom style="thick">
        <color rgb="FFCC0099"/>
      </bottom>
      <diagonal/>
    </border>
    <border>
      <left style="thick">
        <color rgb="FFCC0099"/>
      </left>
      <right/>
      <top style="thick">
        <color rgb="FFCC0099"/>
      </top>
      <bottom style="thick">
        <color rgb="FFCC0099"/>
      </bottom>
      <diagonal/>
    </border>
    <border>
      <left/>
      <right style="thick">
        <color rgb="FFCC0099"/>
      </right>
      <top style="thick">
        <color rgb="FFCC0099"/>
      </top>
      <bottom style="thick">
        <color rgb="FFCC0099"/>
      </bottom>
      <diagonal/>
    </border>
    <border>
      <left/>
      <right/>
      <top style="thick">
        <color rgb="FFCC0099"/>
      </top>
      <bottom style="thick">
        <color rgb="FFCC0099"/>
      </bottom>
      <diagonal/>
    </border>
    <border>
      <left style="thick">
        <color rgb="FFCC0099"/>
      </left>
      <right/>
      <top/>
      <bottom style="thick">
        <color rgb="FFCC0099"/>
      </bottom>
      <diagonal/>
    </border>
    <border>
      <left style="thick">
        <color rgb="FFCC0099"/>
      </left>
      <right/>
      <top style="thick">
        <color rgb="FFCC0099"/>
      </top>
      <bottom/>
      <diagonal/>
    </border>
    <border>
      <left/>
      <right/>
      <top style="thick">
        <color rgb="FFCC0099"/>
      </top>
      <bottom/>
      <diagonal/>
    </border>
    <border>
      <left/>
      <right style="thick">
        <color rgb="FFCC0099"/>
      </right>
      <top style="thick">
        <color rgb="FFCC0099"/>
      </top>
      <bottom/>
      <diagonal/>
    </border>
    <border>
      <left/>
      <right style="mediumDashed">
        <color rgb="FFCC0099"/>
      </right>
      <top style="mediumDashed">
        <color rgb="FFCC0099"/>
      </top>
      <bottom style="mediumDashed">
        <color rgb="FFCC0099"/>
      </bottom>
      <diagonal/>
    </border>
    <border>
      <left style="mediumDashed">
        <color rgb="FFCC0099"/>
      </left>
      <right/>
      <top/>
      <bottom style="mediumDashed">
        <color rgb="FFCC0099"/>
      </bottom>
      <diagonal/>
    </border>
    <border>
      <left/>
      <right/>
      <top/>
      <bottom style="mediumDashed">
        <color rgb="FFCC0099"/>
      </bottom>
      <diagonal/>
    </border>
    <border>
      <left/>
      <right style="mediumDashed">
        <color auto="1"/>
      </right>
      <top/>
      <bottom style="thick">
        <color rgb="FFCC0099"/>
      </bottom>
      <diagonal/>
    </border>
    <border>
      <left/>
      <right style="mediumDashed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1" xfId="0" applyFont="1" applyBorder="1"/>
    <xf numFmtId="0" fontId="3" fillId="0" borderId="20" xfId="0" applyFont="1" applyBorder="1"/>
    <xf numFmtId="0" fontId="6" fillId="4" borderId="0" xfId="0" applyFont="1" applyFill="1" applyAlignment="1">
      <alignment horizontal="center"/>
    </xf>
    <xf numFmtId="9" fontId="6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21" xfId="1" applyNumberFormat="1" applyFont="1" applyBorder="1" applyAlignment="1">
      <alignment horizontal="right" vertical="center"/>
    </xf>
    <xf numFmtId="0" fontId="10" fillId="0" borderId="4" xfId="1" applyNumberFormat="1" applyFont="1" applyBorder="1" applyAlignment="1">
      <alignment horizontal="right" vertical="center"/>
    </xf>
    <xf numFmtId="0" fontId="10" fillId="0" borderId="5" xfId="1" applyNumberFormat="1" applyFont="1" applyBorder="1" applyAlignment="1">
      <alignment horizontal="right" vertical="center"/>
    </xf>
    <xf numFmtId="0" fontId="11" fillId="0" borderId="5" xfId="1" applyNumberFormat="1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6" fillId="0" borderId="31" xfId="0" applyFont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0" fontId="6" fillId="6" borderId="27" xfId="0" applyFont="1" applyFill="1" applyBorder="1" applyAlignment="1">
      <alignment horizontal="center"/>
    </xf>
    <xf numFmtId="0" fontId="14" fillId="0" borderId="31" xfId="0" applyFont="1" applyBorder="1" applyAlignment="1">
      <alignment vertical="center"/>
    </xf>
    <xf numFmtId="17" fontId="9" fillId="0" borderId="25" xfId="0" applyNumberFormat="1" applyFont="1" applyBorder="1" applyAlignment="1">
      <alignment horizontal="center"/>
    </xf>
    <xf numFmtId="17" fontId="9" fillId="0" borderId="26" xfId="0" applyNumberFormat="1" applyFont="1" applyBorder="1" applyAlignment="1">
      <alignment horizontal="center"/>
    </xf>
    <xf numFmtId="17" fontId="9" fillId="0" borderId="27" xfId="0" applyNumberFormat="1" applyFont="1" applyBorder="1" applyAlignment="1">
      <alignment horizontal="center"/>
    </xf>
    <xf numFmtId="0" fontId="1" fillId="0" borderId="31" xfId="0" applyFont="1" applyBorder="1"/>
    <xf numFmtId="0" fontId="6" fillId="7" borderId="28" xfId="0" applyNumberFormat="1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vertical="center"/>
    </xf>
    <xf numFmtId="0" fontId="6" fillId="5" borderId="26" xfId="0" applyFont="1" applyFill="1" applyBorder="1" applyAlignment="1">
      <alignment vertical="center"/>
    </xf>
    <xf numFmtId="0" fontId="6" fillId="3" borderId="26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7" borderId="25" xfId="0" applyNumberFormat="1" applyFont="1" applyFill="1" applyBorder="1" applyAlignment="1">
      <alignment horizontal="center" vertical="center"/>
    </xf>
    <xf numFmtId="0" fontId="1" fillId="0" borderId="32" xfId="0" applyFont="1" applyBorder="1"/>
    <xf numFmtId="0" fontId="1" fillId="0" borderId="0" xfId="0" applyFont="1" applyBorder="1"/>
    <xf numFmtId="0" fontId="6" fillId="3" borderId="27" xfId="0" applyFont="1" applyFill="1" applyBorder="1" applyAlignment="1">
      <alignment vertical="center"/>
    </xf>
    <xf numFmtId="0" fontId="6" fillId="5" borderId="27" xfId="0" applyFont="1" applyFill="1" applyBorder="1" applyAlignment="1">
      <alignment vertical="center"/>
    </xf>
    <xf numFmtId="0" fontId="6" fillId="5" borderId="22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0" fontId="9" fillId="0" borderId="0" xfId="0" applyFont="1"/>
    <xf numFmtId="0" fontId="13" fillId="3" borderId="26" xfId="0" applyFont="1" applyFill="1" applyBorder="1" applyAlignment="1">
      <alignment horizontal="center" vertical="center"/>
    </xf>
    <xf numFmtId="0" fontId="6" fillId="7" borderId="29" xfId="0" applyNumberFormat="1" applyFont="1" applyFill="1" applyBorder="1" applyAlignment="1">
      <alignment horizontal="center" vertical="center"/>
    </xf>
    <xf numFmtId="17" fontId="9" fillId="7" borderId="28" xfId="0" applyNumberFormat="1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17" fillId="0" borderId="0" xfId="0" applyFont="1" applyBorder="1"/>
    <xf numFmtId="0" fontId="13" fillId="3" borderId="26" xfId="0" applyFont="1" applyFill="1" applyBorder="1" applyAlignment="1">
      <alignment vertical="center"/>
    </xf>
    <xf numFmtId="17" fontId="18" fillId="7" borderId="28" xfId="0" applyNumberFormat="1" applyFont="1" applyFill="1" applyBorder="1" applyAlignment="1">
      <alignment horizontal="center" vertical="center"/>
    </xf>
    <xf numFmtId="0" fontId="6" fillId="7" borderId="33" xfId="0" applyNumberFormat="1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vertical="center"/>
    </xf>
    <xf numFmtId="0" fontId="1" fillId="0" borderId="34" xfId="0" applyFont="1" applyBorder="1"/>
    <xf numFmtId="17" fontId="9" fillId="7" borderId="35" xfId="0" applyNumberFormat="1" applyFont="1" applyFill="1" applyBorder="1" applyAlignment="1">
      <alignment horizontal="center" vertical="center"/>
    </xf>
    <xf numFmtId="0" fontId="6" fillId="7" borderId="36" xfId="0" applyNumberFormat="1" applyFont="1" applyFill="1" applyBorder="1" applyAlignment="1">
      <alignment horizontal="center" vertical="center"/>
    </xf>
    <xf numFmtId="17" fontId="6" fillId="0" borderId="26" xfId="0" applyNumberFormat="1" applyFont="1" applyBorder="1" applyAlignment="1">
      <alignment horizontal="center"/>
    </xf>
    <xf numFmtId="0" fontId="22" fillId="0" borderId="0" xfId="0" applyFont="1"/>
    <xf numFmtId="0" fontId="13" fillId="3" borderId="25" xfId="0" applyFont="1" applyFill="1" applyBorder="1" applyAlignment="1">
      <alignment horizontal="center" vertical="center" wrapText="1"/>
    </xf>
    <xf numFmtId="169" fontId="17" fillId="5" borderId="27" xfId="0" applyNumberFormat="1" applyFont="1" applyFill="1" applyBorder="1" applyAlignment="1">
      <alignment horizontal="center" vertical="center" wrapText="1"/>
    </xf>
    <xf numFmtId="165" fontId="13" fillId="3" borderId="23" xfId="0" applyNumberFormat="1" applyFont="1" applyFill="1" applyBorder="1" applyAlignment="1">
      <alignment horizontal="center" vertical="center"/>
    </xf>
    <xf numFmtId="9" fontId="24" fillId="4" borderId="23" xfId="1" applyFont="1" applyFill="1" applyBorder="1" applyAlignment="1">
      <alignment horizontal="center" vertical="center"/>
    </xf>
    <xf numFmtId="17" fontId="16" fillId="7" borderId="40" xfId="0" applyNumberFormat="1" applyFont="1" applyFill="1" applyBorder="1" applyAlignment="1">
      <alignment horizontal="center" vertical="center"/>
    </xf>
    <xf numFmtId="167" fontId="25" fillId="7" borderId="41" xfId="0" applyNumberFormat="1" applyFont="1" applyFill="1" applyBorder="1" applyAlignment="1">
      <alignment horizontal="center" vertical="center"/>
    </xf>
    <xf numFmtId="17" fontId="16" fillId="7" borderId="42" xfId="0" applyNumberFormat="1" applyFont="1" applyFill="1" applyBorder="1" applyAlignment="1">
      <alignment horizontal="center" vertical="center"/>
    </xf>
    <xf numFmtId="167" fontId="25" fillId="7" borderId="43" xfId="0" applyNumberFormat="1" applyFont="1" applyFill="1" applyBorder="1" applyAlignment="1">
      <alignment horizontal="center" vertical="center"/>
    </xf>
    <xf numFmtId="17" fontId="16" fillId="7" borderId="44" xfId="0" applyNumberFormat="1" applyFont="1" applyFill="1" applyBorder="1" applyAlignment="1">
      <alignment horizontal="center" vertical="center"/>
    </xf>
    <xf numFmtId="167" fontId="25" fillId="7" borderId="45" xfId="0" applyNumberFormat="1" applyFont="1" applyFill="1" applyBorder="1" applyAlignment="1">
      <alignment horizontal="center" vertical="center"/>
    </xf>
    <xf numFmtId="167" fontId="14" fillId="7" borderId="41" xfId="0" applyNumberFormat="1" applyFont="1" applyFill="1" applyBorder="1" applyAlignment="1">
      <alignment horizontal="center" vertical="center"/>
    </xf>
    <xf numFmtId="167" fontId="14" fillId="7" borderId="43" xfId="0" applyNumberFormat="1" applyFont="1" applyFill="1" applyBorder="1" applyAlignment="1">
      <alignment horizontal="center" vertical="center"/>
    </xf>
    <xf numFmtId="167" fontId="14" fillId="7" borderId="45" xfId="0" applyNumberFormat="1" applyFont="1" applyFill="1" applyBorder="1" applyAlignment="1">
      <alignment horizontal="center" vertical="center"/>
    </xf>
    <xf numFmtId="17" fontId="19" fillId="7" borderId="44" xfId="0" applyNumberFormat="1" applyFont="1" applyFill="1" applyBorder="1" applyAlignment="1">
      <alignment horizontal="center" vertical="center"/>
    </xf>
    <xf numFmtId="0" fontId="13" fillId="3" borderId="46" xfId="0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169" fontId="13" fillId="3" borderId="48" xfId="0" applyNumberFormat="1" applyFont="1" applyFill="1" applyBorder="1" applyAlignment="1">
      <alignment horizontal="center" vertical="center"/>
    </xf>
    <xf numFmtId="169" fontId="13" fillId="3" borderId="49" xfId="0" applyNumberFormat="1" applyFont="1" applyFill="1" applyBorder="1" applyAlignment="1">
      <alignment horizontal="center" vertical="center"/>
    </xf>
    <xf numFmtId="169" fontId="13" fillId="3" borderId="50" xfId="0" applyNumberFormat="1" applyFont="1" applyFill="1" applyBorder="1" applyAlignment="1">
      <alignment horizontal="center" vertical="center"/>
    </xf>
    <xf numFmtId="169" fontId="13" fillId="3" borderId="51" xfId="0" applyNumberFormat="1" applyFont="1" applyFill="1" applyBorder="1" applyAlignment="1">
      <alignment horizontal="center" vertical="center"/>
    </xf>
    <xf numFmtId="169" fontId="17" fillId="5" borderId="46" xfId="0" applyNumberFormat="1" applyFont="1" applyFill="1" applyBorder="1" applyAlignment="1">
      <alignment horizontal="center" vertical="center"/>
    </xf>
    <xf numFmtId="169" fontId="17" fillId="5" borderId="47" xfId="0" applyNumberFormat="1" applyFont="1" applyFill="1" applyBorder="1" applyAlignment="1">
      <alignment horizontal="center" vertical="center"/>
    </xf>
    <xf numFmtId="169" fontId="17" fillId="5" borderId="48" xfId="0" applyNumberFormat="1" applyFont="1" applyFill="1" applyBorder="1" applyAlignment="1">
      <alignment horizontal="center" vertical="center"/>
    </xf>
    <xf numFmtId="169" fontId="17" fillId="5" borderId="49" xfId="0" applyNumberFormat="1" applyFont="1" applyFill="1" applyBorder="1" applyAlignment="1">
      <alignment horizontal="center" vertical="center"/>
    </xf>
    <xf numFmtId="169" fontId="17" fillId="5" borderId="50" xfId="0" applyNumberFormat="1" applyFont="1" applyFill="1" applyBorder="1" applyAlignment="1">
      <alignment horizontal="center" vertical="center"/>
    </xf>
    <xf numFmtId="169" fontId="17" fillId="5" borderId="5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66" fontId="6" fillId="5" borderId="30" xfId="0" applyNumberFormat="1" applyFont="1" applyFill="1" applyBorder="1" applyAlignment="1">
      <alignment horizontal="center"/>
    </xf>
    <xf numFmtId="166" fontId="6" fillId="5" borderId="0" xfId="0" applyNumberFormat="1" applyFont="1" applyFill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6" fontId="6" fillId="3" borderId="30" xfId="0" applyNumberFormat="1" applyFont="1" applyFill="1" applyBorder="1" applyAlignment="1">
      <alignment horizontal="center"/>
    </xf>
    <xf numFmtId="166" fontId="6" fillId="3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6" fontId="6" fillId="2" borderId="30" xfId="0" applyNumberFormat="1" applyFont="1" applyFill="1" applyBorder="1" applyAlignment="1">
      <alignment horizontal="center"/>
    </xf>
    <xf numFmtId="166" fontId="6" fillId="2" borderId="0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27" fillId="0" borderId="32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13" fillId="0" borderId="37" xfId="0" applyFont="1" applyFill="1" applyBorder="1" applyAlignment="1">
      <alignment horizontal="right"/>
    </xf>
    <xf numFmtId="165" fontId="15" fillId="3" borderId="38" xfId="0" applyNumberFormat="1" applyFont="1" applyFill="1" applyBorder="1" applyAlignment="1">
      <alignment horizontal="center" vertical="center" wrapText="1"/>
    </xf>
    <xf numFmtId="165" fontId="15" fillId="3" borderId="39" xfId="0" applyNumberFormat="1" applyFont="1" applyFill="1" applyBorder="1" applyAlignment="1">
      <alignment horizontal="center" vertical="center" wrapText="1"/>
    </xf>
    <xf numFmtId="9" fontId="24" fillId="4" borderId="38" xfId="1" applyFont="1" applyFill="1" applyBorder="1" applyAlignment="1">
      <alignment horizontal="center" vertical="center"/>
    </xf>
    <xf numFmtId="9" fontId="24" fillId="4" borderId="39" xfId="1" applyFont="1" applyFill="1" applyBorder="1" applyAlignment="1">
      <alignment horizontal="center" vertical="center"/>
    </xf>
    <xf numFmtId="164" fontId="26" fillId="3" borderId="23" xfId="0" quotePrefix="1" applyNumberFormat="1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 wrapText="1"/>
    </xf>
    <xf numFmtId="168" fontId="14" fillId="6" borderId="28" xfId="0" applyNumberFormat="1" applyFont="1" applyFill="1" applyBorder="1" applyAlignment="1">
      <alignment horizontal="center" vertical="center"/>
    </xf>
    <xf numFmtId="168" fontId="14" fillId="6" borderId="29" xfId="0" applyNumberFormat="1" applyFont="1" applyFill="1" applyBorder="1" applyAlignment="1">
      <alignment horizontal="center" vertical="center"/>
    </xf>
    <xf numFmtId="17" fontId="23" fillId="0" borderId="35" xfId="0" applyNumberFormat="1" applyFont="1" applyBorder="1" applyAlignment="1">
      <alignment horizontal="center" vertical="center"/>
    </xf>
    <xf numFmtId="17" fontId="23" fillId="0" borderId="36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8">
    <cellStyle name="Lien hypertexte" xfId="2" builtinId="8" hidden="1"/>
    <cellStyle name="Lien hypertexte" xfId="4" builtinId="8" hidden="1"/>
    <cellStyle name="Lien hypertexte" xfId="6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3333FF"/>
      <color rgb="FFCC0099"/>
      <color rgb="FFFF99FF"/>
      <color rgb="FF0000CC"/>
      <color rgb="FFFF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solidFill>
          <a:srgbClr val="FFFF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'FIABILITE Formule-exemple'!$H$2</c:f>
              <c:strCache>
                <c:ptCount val="1"/>
                <c:pt idx="0">
                  <c:v>% Fiabilité de
la prévision du mois M9
faite au mois Mi</c:v>
                </c:pt>
              </c:strCache>
            </c:strRef>
          </c:tx>
          <c:spPr>
            <a:solidFill>
              <a:srgbClr val="FFFF00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'FIABILITE Formule-exemple'!$G$4:$G$9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'FIABILITE Formule-exemple'!$H$4:$H$9</c:f>
              <c:numCache>
                <c:formatCode>0%</c:formatCode>
                <c:ptCount val="6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  <c:pt idx="3">
                  <c:v>0.75</c:v>
                </c:pt>
                <c:pt idx="4">
                  <c:v>0.5</c:v>
                </c:pt>
                <c:pt idx="5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9-42D3-BF12-F2CDA27BE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2645560"/>
        <c:axId val="-2102639272"/>
      </c:barChart>
      <c:catAx>
        <c:axId val="-2102645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2102639272"/>
        <c:crosses val="autoZero"/>
        <c:auto val="1"/>
        <c:lblAlgn val="ctr"/>
        <c:lblOffset val="100"/>
        <c:noMultiLvlLbl val="0"/>
      </c:catAx>
      <c:valAx>
        <c:axId val="-210263927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210264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53340</xdr:rowOff>
    </xdr:from>
    <xdr:to>
      <xdr:col>20</xdr:col>
      <xdr:colOff>0</xdr:colOff>
      <xdr:row>0</xdr:row>
      <xdr:rowOff>739140</xdr:rowOff>
    </xdr:to>
    <xdr:sp macro="" textlink="">
      <xdr:nvSpPr>
        <xdr:cNvPr id="2" name="Flèche : droite 1">
          <a:extLst>
            <a:ext uri="{FF2B5EF4-FFF2-40B4-BE49-F238E27FC236}">
              <a16:creationId xmlns:a16="http://schemas.microsoft.com/office/drawing/2014/main" id="{82731925-74BB-47F9-9252-CF010C982EFB}"/>
            </a:ext>
          </a:extLst>
        </xdr:cNvPr>
        <xdr:cNvSpPr/>
      </xdr:nvSpPr>
      <xdr:spPr>
        <a:xfrm>
          <a:off x="2194560" y="53340"/>
          <a:ext cx="11506200" cy="685800"/>
        </a:xfrm>
        <a:prstGeom prst="righ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HORIZON</a:t>
          </a:r>
          <a:r>
            <a:rPr lang="fr-FR" sz="1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PLANIFICATION</a:t>
          </a:r>
          <a:endParaRPr lang="fr-FR" sz="18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5</xdr:row>
      <xdr:rowOff>38101</xdr:rowOff>
    </xdr:from>
    <xdr:to>
      <xdr:col>0</xdr:col>
      <xdr:colOff>1447800</xdr:colOff>
      <xdr:row>22</xdr:row>
      <xdr:rowOff>160868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26009097-E55A-4BEB-ABD3-775CC0F2E07E}"/>
            </a:ext>
          </a:extLst>
        </xdr:cNvPr>
        <xdr:cNvSpPr/>
      </xdr:nvSpPr>
      <xdr:spPr>
        <a:xfrm>
          <a:off x="95250" y="1615441"/>
          <a:ext cx="1352550" cy="3749887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" lIns="0" tIns="36000" rIns="0" bIns="36000" rtlCol="0" anchor="ctr" anchorCtr="1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CHRONOLOGIE</a:t>
          </a:r>
        </a:p>
      </xdr:txBody>
    </xdr:sp>
    <xdr:clientData/>
  </xdr:twoCellAnchor>
  <xdr:twoCellAnchor>
    <xdr:from>
      <xdr:col>2</xdr:col>
      <xdr:colOff>143932</xdr:colOff>
      <xdr:row>9</xdr:row>
      <xdr:rowOff>143934</xdr:rowOff>
    </xdr:from>
    <xdr:to>
      <xdr:col>5</xdr:col>
      <xdr:colOff>253999</xdr:colOff>
      <xdr:row>12</xdr:row>
      <xdr:rowOff>33868</xdr:rowOff>
    </xdr:to>
    <xdr:sp macro="" textlink="">
      <xdr:nvSpPr>
        <xdr:cNvPr id="4" name="Rectangle à coins arrondis 15">
          <a:extLst>
            <a:ext uri="{FF2B5EF4-FFF2-40B4-BE49-F238E27FC236}">
              <a16:creationId xmlns:a16="http://schemas.microsoft.com/office/drawing/2014/main" id="{CD9F4920-3B31-444A-B403-6C464C5B5559}"/>
            </a:ext>
          </a:extLst>
        </xdr:cNvPr>
        <xdr:cNvSpPr/>
      </xdr:nvSpPr>
      <xdr:spPr>
        <a:xfrm>
          <a:off x="2323252" y="2574714"/>
          <a:ext cx="2030307" cy="530014"/>
        </a:xfrm>
        <a:prstGeom prst="wedgeRoundRectCallout">
          <a:avLst>
            <a:gd name="adj1" fmla="val 86278"/>
            <a:gd name="adj2" fmla="val 61028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1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Diffusion des plans</a:t>
          </a:r>
          <a:r>
            <a:rPr lang="fr-FR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d'appro</a:t>
          </a:r>
          <a:endParaRPr lang="fr-FR" i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143932</xdr:colOff>
      <xdr:row>9</xdr:row>
      <xdr:rowOff>143934</xdr:rowOff>
    </xdr:from>
    <xdr:to>
      <xdr:col>5</xdr:col>
      <xdr:colOff>253999</xdr:colOff>
      <xdr:row>12</xdr:row>
      <xdr:rowOff>33868</xdr:rowOff>
    </xdr:to>
    <xdr:sp macro="" textlink="">
      <xdr:nvSpPr>
        <xdr:cNvPr id="5" name="Rectangle à coins arrondis 15">
          <a:extLst>
            <a:ext uri="{FF2B5EF4-FFF2-40B4-BE49-F238E27FC236}">
              <a16:creationId xmlns:a16="http://schemas.microsoft.com/office/drawing/2014/main" id="{0D14C988-8498-4E10-BEC4-37D3DB805E4C}"/>
            </a:ext>
          </a:extLst>
        </xdr:cNvPr>
        <xdr:cNvSpPr/>
      </xdr:nvSpPr>
      <xdr:spPr>
        <a:xfrm>
          <a:off x="2323252" y="2574714"/>
          <a:ext cx="2030307" cy="530014"/>
        </a:xfrm>
        <a:prstGeom prst="wedgeRoundRectCallout">
          <a:avLst>
            <a:gd name="adj1" fmla="val 86278"/>
            <a:gd name="adj2" fmla="val 61028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1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Diffusion des plans</a:t>
          </a:r>
          <a:r>
            <a:rPr lang="fr-FR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d'appro</a:t>
          </a:r>
          <a:endParaRPr lang="fr-FR" i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0</xdr:row>
      <xdr:rowOff>53340</xdr:rowOff>
    </xdr:from>
    <xdr:to>
      <xdr:col>21</xdr:col>
      <xdr:colOff>0</xdr:colOff>
      <xdr:row>0</xdr:row>
      <xdr:rowOff>739140</xdr:rowOff>
    </xdr:to>
    <xdr:sp macro="" textlink="">
      <xdr:nvSpPr>
        <xdr:cNvPr id="2" name="Flèche : droite 1">
          <a:extLst>
            <a:ext uri="{FF2B5EF4-FFF2-40B4-BE49-F238E27FC236}">
              <a16:creationId xmlns:a16="http://schemas.microsoft.com/office/drawing/2014/main" id="{067C3678-71AB-47C4-BC61-C7CED9E074F2}"/>
            </a:ext>
          </a:extLst>
        </xdr:cNvPr>
        <xdr:cNvSpPr/>
      </xdr:nvSpPr>
      <xdr:spPr>
        <a:xfrm>
          <a:off x="2194560" y="53340"/>
          <a:ext cx="11506200" cy="685800"/>
        </a:xfrm>
        <a:prstGeom prst="righ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HORIZON</a:t>
          </a:r>
          <a:r>
            <a:rPr lang="fr-FR" sz="1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PLANIFICATION</a:t>
          </a:r>
          <a:endParaRPr lang="fr-FR" sz="18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5</xdr:row>
      <xdr:rowOff>38101</xdr:rowOff>
    </xdr:from>
    <xdr:to>
      <xdr:col>0</xdr:col>
      <xdr:colOff>1447800</xdr:colOff>
      <xdr:row>22</xdr:row>
      <xdr:rowOff>160868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52B57447-4C9A-49FF-9E00-E95377953367}"/>
            </a:ext>
          </a:extLst>
        </xdr:cNvPr>
        <xdr:cNvSpPr/>
      </xdr:nvSpPr>
      <xdr:spPr>
        <a:xfrm>
          <a:off x="95250" y="1615441"/>
          <a:ext cx="1352550" cy="3749887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" lIns="0" tIns="36000" rIns="0" bIns="36000" rtlCol="0" anchor="ctr" anchorCtr="1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CHRONOLOGIE</a:t>
          </a:r>
        </a:p>
      </xdr:txBody>
    </xdr:sp>
    <xdr:clientData/>
  </xdr:twoCellAnchor>
  <xdr:twoCellAnchor>
    <xdr:from>
      <xdr:col>12</xdr:col>
      <xdr:colOff>110070</xdr:colOff>
      <xdr:row>4</xdr:row>
      <xdr:rowOff>8466</xdr:rowOff>
    </xdr:from>
    <xdr:to>
      <xdr:col>12</xdr:col>
      <xdr:colOff>554570</xdr:colOff>
      <xdr:row>9</xdr:row>
      <xdr:rowOff>279399</xdr:rowOff>
    </xdr:to>
    <xdr:sp macro="" textlink="">
      <xdr:nvSpPr>
        <xdr:cNvPr id="5" name="Flèche vers le haut 2">
          <a:extLst>
            <a:ext uri="{FF2B5EF4-FFF2-40B4-BE49-F238E27FC236}">
              <a16:creationId xmlns:a16="http://schemas.microsoft.com/office/drawing/2014/main" id="{BA73CB71-0033-4CAA-8A05-427FF2591318}"/>
            </a:ext>
          </a:extLst>
        </xdr:cNvPr>
        <xdr:cNvSpPr/>
      </xdr:nvSpPr>
      <xdr:spPr>
        <a:xfrm>
          <a:off x="8365070" y="1380066"/>
          <a:ext cx="444500" cy="1667933"/>
        </a:xfrm>
        <a:prstGeom prst="upArrow">
          <a:avLst/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rIns="36000" rtlCol="0" anchor="ctr" anchorCtr="1"/>
        <a:lstStyle/>
        <a:p>
          <a:pPr algn="l"/>
          <a:r>
            <a:rPr lang="fr-FR" sz="1200" b="1" i="1">
              <a:solidFill>
                <a:srgbClr val="CC0099"/>
              </a:solidFill>
              <a:latin typeface="Arial" panose="020B0604020202020204" pitchFamily="34" charset="0"/>
              <a:cs typeface="Arial" panose="020B0604020202020204" pitchFamily="34" charset="0"/>
            </a:rPr>
            <a:t>Prévisions passées</a:t>
          </a: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17</xdr:col>
      <xdr:colOff>653308</xdr:colOff>
      <xdr:row>32</xdr:row>
      <xdr:rowOff>131981</xdr:rowOff>
    </xdr:to>
    <xdr:sp macro="" textlink="">
      <xdr:nvSpPr>
        <xdr:cNvPr id="6" name="ZoneTexte 2">
          <a:extLst>
            <a:ext uri="{FF2B5EF4-FFF2-40B4-BE49-F238E27FC236}">
              <a16:creationId xmlns:a16="http://schemas.microsoft.com/office/drawing/2014/main" id="{144BAA0F-26D0-4FBB-9166-187ADE2CF365}"/>
            </a:ext>
          </a:extLst>
        </xdr:cNvPr>
        <xdr:cNvSpPr txBox="1"/>
      </xdr:nvSpPr>
      <xdr:spPr>
        <a:xfrm>
          <a:off x="2905125" y="7096125"/>
          <a:ext cx="9987808" cy="646331"/>
        </a:xfrm>
        <a:prstGeom prst="rect">
          <a:avLst/>
        </a:prstGeom>
        <a:solidFill>
          <a:srgbClr val="FFFF00"/>
        </a:solidFill>
      </xdr:spPr>
      <xdr:txBody>
        <a:bodyPr wrap="square" rtlCol="0">
          <a:sp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b="1">
              <a:latin typeface="Arial" panose="020B0604020202020204" pitchFamily="34" charset="0"/>
              <a:cs typeface="Arial" panose="020B0604020202020204" pitchFamily="34" charset="0"/>
            </a:rPr>
            <a:t>Fiabilité (« reliability ») :	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capacité d'une </a:t>
          </a:r>
          <a:r>
            <a:rPr lang="fr-FR" b="1">
              <a:solidFill>
                <a:srgbClr val="FF00FF"/>
              </a:solidFill>
              <a:latin typeface="Arial" panose="020B0604020202020204" pitchFamily="34" charset="0"/>
              <a:cs typeface="Arial" panose="020B0604020202020204" pitchFamily="34" charset="0"/>
            </a:rPr>
            <a:t>prévision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 passée à prévoir exactement la</a:t>
          </a:r>
        </a:p>
        <a:p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			quantité d’une </a:t>
          </a:r>
          <a:r>
            <a:rPr lang="fr-FR" b="1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commande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 passée pour une période future donnée</a:t>
          </a:r>
        </a:p>
      </xdr:txBody>
    </xdr:sp>
    <xdr:clientData/>
  </xdr:twoCellAnchor>
  <xdr:twoCellAnchor>
    <xdr:from>
      <xdr:col>9</xdr:col>
      <xdr:colOff>333375</xdr:colOff>
      <xdr:row>16</xdr:row>
      <xdr:rowOff>152400</xdr:rowOff>
    </xdr:from>
    <xdr:to>
      <xdr:col>13</xdr:col>
      <xdr:colOff>283517</xdr:colOff>
      <xdr:row>20</xdr:row>
      <xdr:rowOff>13355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C4BCB905-E855-4431-A31F-76F7FB0E9EF6}"/>
            </a:ext>
          </a:extLst>
        </xdr:cNvPr>
        <xdr:cNvGrpSpPr/>
      </xdr:nvGrpSpPr>
      <xdr:grpSpPr>
        <a:xfrm>
          <a:off x="7300232" y="4702629"/>
          <a:ext cx="2649799" cy="731812"/>
          <a:chOff x="4516582" y="3832052"/>
          <a:chExt cx="2617142" cy="699155"/>
        </a:xfrm>
      </xdr:grpSpPr>
      <xdr:sp macro="" textlink="">
        <xdr:nvSpPr>
          <xdr:cNvPr id="8" name="Flèche : haut 7">
            <a:extLst>
              <a:ext uri="{FF2B5EF4-FFF2-40B4-BE49-F238E27FC236}">
                <a16:creationId xmlns:a16="http://schemas.microsoft.com/office/drawing/2014/main" id="{7018A3E4-BFDB-409B-9814-F8F4E524A399}"/>
              </a:ext>
            </a:extLst>
          </xdr:cNvPr>
          <xdr:cNvSpPr/>
        </xdr:nvSpPr>
        <xdr:spPr>
          <a:xfrm>
            <a:off x="5603481" y="3832052"/>
            <a:ext cx="443345" cy="481324"/>
          </a:xfrm>
          <a:prstGeom prst="upArrow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 b="1">
              <a:solidFill>
                <a:srgbClr val="0000FF"/>
              </a:solidFill>
            </a:endParaRPr>
          </a:p>
        </xdr:txBody>
      </xdr:sp>
      <xdr:sp macro="" textlink="">
        <xdr:nvSpPr>
          <xdr:cNvPr id="9" name="ZoneTexte 10">
            <a:extLst>
              <a:ext uri="{FF2B5EF4-FFF2-40B4-BE49-F238E27FC236}">
                <a16:creationId xmlns:a16="http://schemas.microsoft.com/office/drawing/2014/main" id="{DF21469D-34E4-4A37-AE87-14AFAA147935}"/>
              </a:ext>
            </a:extLst>
          </xdr:cNvPr>
          <xdr:cNvSpPr txBox="1"/>
        </xdr:nvSpPr>
        <xdr:spPr>
          <a:xfrm>
            <a:off x="4516582" y="4315763"/>
            <a:ext cx="2617142" cy="215444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txBody>
          <a:bodyPr wrap="square" lIns="0" tIns="0" rIns="0" bIns="0" rtlCol="0" anchor="ctr" anchorCtr="1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400" b="1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Période future M9 = sept 2018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35482</xdr:colOff>
      <xdr:row>23</xdr:row>
      <xdr:rowOff>31365</xdr:rowOff>
    </xdr:from>
    <xdr:to>
      <xdr:col>12</xdr:col>
      <xdr:colOff>715054</xdr:colOff>
      <xdr:row>27</xdr:row>
      <xdr:rowOff>24154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FCDA52-1383-4B53-84C0-D4B51910BF1A}"/>
            </a:ext>
          </a:extLst>
        </xdr:cNvPr>
        <xdr:cNvSpPr txBox="1"/>
      </xdr:nvSpPr>
      <xdr:spPr>
        <a:xfrm>
          <a:off x="9843511" y="6464822"/>
          <a:ext cx="3444543" cy="645932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fr-FR" sz="1200" b="1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Autres noms parfois utilisés pour la Fiabilité :</a:t>
          </a:r>
        </a:p>
        <a:p>
          <a:r>
            <a:rPr lang="fr-FR" sz="12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Convergence, "Reliability"	</a:t>
          </a:r>
        </a:p>
        <a:p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absolute">
    <xdr:from>
      <xdr:col>8</xdr:col>
      <xdr:colOff>455926</xdr:colOff>
      <xdr:row>9</xdr:row>
      <xdr:rowOff>373968</xdr:rowOff>
    </xdr:from>
    <xdr:to>
      <xdr:col>10</xdr:col>
      <xdr:colOff>538114</xdr:colOff>
      <xdr:row>10</xdr:row>
      <xdr:rowOff>280834</xdr:rowOff>
    </xdr:to>
    <xdr:sp macro="" textlink="">
      <xdr:nvSpPr>
        <xdr:cNvPr id="9" name="Rectangle à coins arrondis 5">
          <a:extLst>
            <a:ext uri="{FF2B5EF4-FFF2-40B4-BE49-F238E27FC236}">
              <a16:creationId xmlns:a16="http://schemas.microsoft.com/office/drawing/2014/main" id="{00064A3F-946A-49B2-A3A3-329D2B0B8140}"/>
            </a:ext>
          </a:extLst>
        </xdr:cNvPr>
        <xdr:cNvSpPr/>
      </xdr:nvSpPr>
      <xdr:spPr>
        <a:xfrm>
          <a:off x="9480183" y="3857397"/>
          <a:ext cx="2063388" cy="287866"/>
        </a:xfrm>
        <a:prstGeom prst="wedgeRoundRectCallout">
          <a:avLst>
            <a:gd name="adj1" fmla="val -57351"/>
            <a:gd name="adj2" fmla="val 12288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On regarde dans le passé</a:t>
          </a:r>
        </a:p>
      </xdr:txBody>
    </xdr:sp>
    <xdr:clientData/>
  </xdr:twoCellAnchor>
  <xdr:twoCellAnchor>
    <xdr:from>
      <xdr:col>8</xdr:col>
      <xdr:colOff>285750</xdr:colOff>
      <xdr:row>0</xdr:row>
      <xdr:rowOff>336098</xdr:rowOff>
    </xdr:from>
    <xdr:to>
      <xdr:col>12</xdr:col>
      <xdr:colOff>699770</xdr:colOff>
      <xdr:row>9</xdr:row>
      <xdr:rowOff>123825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134C8E87-4691-4EAB-A27B-A29F0F4D6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172812</xdr:colOff>
      <xdr:row>17</xdr:row>
      <xdr:rowOff>9525</xdr:rowOff>
    </xdr:from>
    <xdr:ext cx="7334250" cy="533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ZoneTexte 10">
              <a:extLst>
                <a:ext uri="{FF2B5EF4-FFF2-40B4-BE49-F238E27FC236}">
                  <a16:creationId xmlns:a16="http://schemas.microsoft.com/office/drawing/2014/main" id="{F47EF6CE-8252-4590-8B5C-DBB86A7DAD96}"/>
                </a:ext>
              </a:extLst>
            </xdr:cNvPr>
            <xdr:cNvSpPr txBox="1"/>
          </xdr:nvSpPr>
          <xdr:spPr>
            <a:xfrm>
              <a:off x="953862" y="5772150"/>
              <a:ext cx="7334250" cy="533479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𝑭𝒊𝒂𝒃𝒊𝒍𝒊𝒕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𝒎𝒐𝒚𝒆𝒏𝒏𝒆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𝟏</m:t>
                      </m:r>
                    </m:num>
                    <m:den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𝒏</m:t>
                      </m:r>
                    </m:den>
                  </m:f>
                  <m:nary>
                    <m:naryPr>
                      <m:chr m:val="∑"/>
                      <m:limLoc m:val="subSup"/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naryPr>
                    <m:sub>
                      <m:r>
                        <m:rPr>
                          <m:brk m:alnAt="25"/>
                        </m:rPr>
                        <a:rPr lang="fr-FR" sz="2400" b="1" i="1">
                          <a:latin typeface="Cambria Math" panose="02040503050406030204" pitchFamily="18" charset="0"/>
                        </a:rPr>
                        <m:t>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=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𝟏</m:t>
                      </m:r>
                    </m:sub>
                    <m:sup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𝒏</m:t>
                      </m:r>
                    </m:sup>
                    <m:e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[1 − |</m:t>
                      </m:r>
                      <m:r>
                        <m:rPr>
                          <m:nor/>
                        </m:rPr>
                        <a:rPr lang="fr-FR" sz="2400" b="1" i="0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C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M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−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CC0099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PMi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| / </m:t>
                      </m:r>
                      <m:r>
                        <m:rPr>
                          <m:nor/>
                        </m:rPr>
                        <a:rPr lang="fr-FR" sz="2400" b="1" i="0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C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rgbClr val="3333FF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M</m:t>
                      </m:r>
                      <m:r>
                        <m:rPr>
                          <m:nor/>
                        </m:rPr>
                        <a:rPr lang="fr-FR" sz="2400" b="1">
                          <a:solidFill>
                            <a:schemeClr val="tx1"/>
                          </a:solidFill>
                          <a:effectLst/>
                          <a:latin typeface="Arial" panose="020B0604020202020204" pitchFamily="34" charset="0"/>
                          <a:ea typeface="Cambria Math" panose="02040503050406030204" pitchFamily="18" charset="0"/>
                          <a:cs typeface="Arial" panose="020B0604020202020204" pitchFamily="34" charset="0"/>
                        </a:rPr>
                        <m:t> ]</m:t>
                      </m:r>
                    </m:e>
                  </m:nary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11" name="ZoneTexte 10">
              <a:extLst>
                <a:ext uri="{FF2B5EF4-FFF2-40B4-BE49-F238E27FC236}">
                  <a16:creationId xmlns:a16="http://schemas.microsoft.com/office/drawing/2014/main" id="{F47EF6CE-8252-4590-8B5C-DBB86A7DAD96}"/>
                </a:ext>
              </a:extLst>
            </xdr:cNvPr>
            <xdr:cNvSpPr txBox="1"/>
          </xdr:nvSpPr>
          <xdr:spPr>
            <a:xfrm>
              <a:off x="953862" y="5772150"/>
              <a:ext cx="7334250" cy="533479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𝑭𝒊𝒂𝒃𝒊𝒍𝒊𝒕é 𝒎𝒐𝒚𝒆𝒏𝒏𝒆=𝟏/𝒏 ∑2_(𝒊=𝟏)^𝒏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▒"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[1 − |</a:t>
              </a:r>
              <a:r>
                <a:rPr lang="fr-FR" sz="2400" b="1" i="0">
                  <a:solidFill>
                    <a:srgbClr val="3333FF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CM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−</a:t>
              </a:r>
              <a:r>
                <a:rPr lang="fr-FR" sz="2400" b="1" i="0">
                  <a:solidFill>
                    <a:srgbClr val="CC0099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PMi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| / </a:t>
              </a:r>
              <a:r>
                <a:rPr lang="fr-FR" sz="2400" b="1" i="0">
                  <a:solidFill>
                    <a:srgbClr val="3333FF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CM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Cambria Math" panose="02040503050406030204" pitchFamily="18" charset="0"/>
                  <a:cs typeface="Arial" panose="020B0604020202020204" pitchFamily="34" charset="0"/>
                </a:rPr>
                <a:t> ]</a:t>
              </a:r>
              <a:r>
                <a:rPr lang="fr-FR" sz="2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" 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1</xdr:col>
      <xdr:colOff>108856</xdr:colOff>
      <xdr:row>20</xdr:row>
      <xdr:rowOff>108853</xdr:rowOff>
    </xdr:from>
    <xdr:to>
      <xdr:col>9</xdr:col>
      <xdr:colOff>42179</xdr:colOff>
      <xdr:row>27</xdr:row>
      <xdr:rowOff>38100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F98F95A1-FF32-4698-B7A6-F06CA0D959D9}"/>
            </a:ext>
          </a:extLst>
        </xdr:cNvPr>
        <xdr:cNvSpPr txBox="1"/>
      </xdr:nvSpPr>
      <xdr:spPr>
        <a:xfrm>
          <a:off x="892627" y="6052453"/>
          <a:ext cx="8957581" cy="10722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u="none" strike="noStrike" baseline="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fr-FR" sz="1400" b="1" i="1" u="none" strike="noStrike" baseline="-2500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le total des </a:t>
          </a:r>
          <a:r>
            <a:rPr lang="fr-FR" sz="1400" b="1" i="1" baseline="0">
              <a:solidFill>
                <a:srgbClr val="3333FF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commandes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 appels de livraisons en quantité de produits à livrer dans la fin du mois M</a:t>
          </a:r>
        </a:p>
        <a:p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un mois de l'horizon flexible</a:t>
          </a:r>
          <a:endParaRPr lang="fr-FR" sz="14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la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prévision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faite le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mois i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pour le mois M exprimé en quantité de produits à livrer au mois 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le nombre de périodes de l'horizon flexible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*Par convention, si la quantité commandée </a:t>
          </a:r>
          <a:r>
            <a:rPr lang="fr-FR" sz="1400" b="1" i="1" u="none" strike="noStrike" baseline="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fr-FR" sz="1400" b="1" i="1" u="none" strike="noStrike" baseline="-25000">
              <a:solidFill>
                <a:srgbClr val="3333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= 0 ou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 le résultat du calcul est négatif,</a:t>
          </a:r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alors % Fiabilité = 0%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1</xdr:col>
      <xdr:colOff>170543</xdr:colOff>
      <xdr:row>13</xdr:row>
      <xdr:rowOff>77561</xdr:rowOff>
    </xdr:from>
    <xdr:ext cx="5914504" cy="53893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id="{62DAA3FF-1833-4C8A-A98B-AA0B67298D01}"/>
                </a:ext>
              </a:extLst>
            </xdr:cNvPr>
            <xdr:cNvSpPr txBox="1"/>
          </xdr:nvSpPr>
          <xdr:spPr>
            <a:xfrm>
              <a:off x="954314" y="4878161"/>
              <a:ext cx="5914504" cy="538930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𝑭𝒊𝒂𝒃𝒊𝒍𝒊𝒕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𝒑𝒓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𝒗𝒊𝒔𝒊𝒐𝒏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𝑴𝒊</m:t>
                  </m:r>
                  <m:r>
                    <a:rPr lang="fr-FR" sz="2400" b="1" i="1" baseline="30000">
                      <a:latin typeface="Cambria Math" panose="02040503050406030204" pitchFamily="18" charset="0"/>
                    </a:rPr>
                    <m:t>∗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− 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r-FR" sz="2400" b="1" i="1">
                          <a:latin typeface="Cambria Math" panose="02040503050406030204" pitchFamily="18" charset="0"/>
                        </a:rPr>
                        <m:t>|</m:t>
                      </m:r>
                      <m:r>
                        <a:rPr lang="fr-FR" sz="2400" b="1" i="1">
                          <a:solidFill>
                            <a:srgbClr val="3333FF"/>
                          </a:solidFill>
                          <a:latin typeface="Cambria Math" panose="02040503050406030204" pitchFamily="18" charset="0"/>
                        </a:rPr>
                        <m:t>𝑪𝑴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fr-FR" sz="2400" b="1" i="1">
                          <a:solidFill>
                            <a:srgbClr val="CC0099"/>
                          </a:solidFill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|</m:t>
                      </m:r>
                    </m:num>
                    <m:den>
                      <m:r>
                        <a:rPr lang="fr-FR" sz="2400" b="1" i="1">
                          <a:solidFill>
                            <a:srgbClr val="3333FF"/>
                          </a:solidFill>
                          <a:latin typeface="Cambria Math" panose="02040503050406030204" pitchFamily="18" charset="0"/>
                        </a:rPr>
                        <m:t>𝑪𝑴</m:t>
                      </m:r>
                    </m:den>
                  </m:f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id="{62DAA3FF-1833-4C8A-A98B-AA0B67298D01}"/>
                </a:ext>
              </a:extLst>
            </xdr:cNvPr>
            <xdr:cNvSpPr txBox="1"/>
          </xdr:nvSpPr>
          <xdr:spPr>
            <a:xfrm>
              <a:off x="954314" y="4878161"/>
              <a:ext cx="5914504" cy="538930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𝑭𝒊𝒂𝒃𝒊𝒍𝒊𝒕é 𝒑𝒓é𝒗𝒊𝒔𝒊𝒐𝒏 𝑴𝒊</a:t>
              </a:r>
              <a:r>
                <a:rPr lang="fr-FR" sz="2400" b="1" i="0" baseline="30000">
                  <a:latin typeface="Cambria Math" panose="02040503050406030204" pitchFamily="18" charset="0"/>
                </a:rPr>
                <a:t>∗</a:t>
              </a:r>
              <a:r>
                <a:rPr lang="fr-FR" sz="2400" b="1" i="0">
                  <a:latin typeface="Cambria Math" panose="02040503050406030204" pitchFamily="18" charset="0"/>
                </a:rPr>
                <a:t>=𝟏−  (|</a:t>
              </a:r>
              <a:r>
                <a:rPr lang="fr-FR" sz="2400" b="1" i="0">
                  <a:solidFill>
                    <a:srgbClr val="3333FF"/>
                  </a:solidFill>
                  <a:latin typeface="Cambria Math" panose="02040503050406030204" pitchFamily="18" charset="0"/>
                </a:rPr>
                <a:t>𝑪𝑴</a:t>
              </a:r>
              <a:r>
                <a:rPr lang="fr-FR" sz="2400" b="1" i="0">
                  <a:latin typeface="Cambria Math" panose="02040503050406030204" pitchFamily="18" charset="0"/>
                </a:rPr>
                <a:t>−</a:t>
              </a:r>
              <a:r>
                <a:rPr lang="fr-FR" sz="2400" b="1" i="0">
                  <a:solidFill>
                    <a:srgbClr val="CC0099"/>
                  </a:solidFill>
                  <a:latin typeface="Cambria Math" panose="02040503050406030204" pitchFamily="18" charset="0"/>
                </a:rPr>
                <a:t>𝑷𝑴𝒊</a:t>
              </a:r>
              <a:r>
                <a:rPr lang="fr-FR" sz="2400" b="1" i="0">
                  <a:latin typeface="Cambria Math" panose="02040503050406030204" pitchFamily="18" charset="0"/>
                </a:rPr>
                <a:t>|)/</a:t>
              </a:r>
              <a:r>
                <a:rPr lang="fr-FR" sz="2400" b="1" i="0">
                  <a:solidFill>
                    <a:srgbClr val="3333FF"/>
                  </a:solidFill>
                  <a:latin typeface="Cambria Math" panose="02040503050406030204" pitchFamily="18" charset="0"/>
                </a:rPr>
                <a:t>𝑪𝑴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8</xdr:col>
      <xdr:colOff>119740</xdr:colOff>
      <xdr:row>14</xdr:row>
      <xdr:rowOff>21772</xdr:rowOff>
    </xdr:from>
    <xdr:to>
      <xdr:col>12</xdr:col>
      <xdr:colOff>761997</xdr:colOff>
      <xdr:row>19</xdr:row>
      <xdr:rowOff>10887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2482ED01-33DC-4CDC-9DFA-173B7876ED5B}"/>
            </a:ext>
          </a:extLst>
        </xdr:cNvPr>
        <xdr:cNvSpPr txBox="1"/>
      </xdr:nvSpPr>
      <xdr:spPr>
        <a:xfrm>
          <a:off x="9143997" y="4985658"/>
          <a:ext cx="4191000" cy="8055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 : le calcul de la fiabilité présenté ici au mois peut être réalisé à la semaine si cela est plus approprié au contexte de la mesure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absolute">
    <xdr:from>
      <xdr:col>2</xdr:col>
      <xdr:colOff>119745</xdr:colOff>
      <xdr:row>10</xdr:row>
      <xdr:rowOff>119737</xdr:rowOff>
    </xdr:from>
    <xdr:to>
      <xdr:col>2</xdr:col>
      <xdr:colOff>947745</xdr:colOff>
      <xdr:row>11</xdr:row>
      <xdr:rowOff>87082</xdr:rowOff>
    </xdr:to>
    <xdr:sp macro="" textlink="">
      <xdr:nvSpPr>
        <xdr:cNvPr id="13" name="Rectangle à coins arrondis 5">
          <a:extLst>
            <a:ext uri="{FF2B5EF4-FFF2-40B4-BE49-F238E27FC236}">
              <a16:creationId xmlns:a16="http://schemas.microsoft.com/office/drawing/2014/main" id="{0BDC8A1D-E4EE-40B1-AF00-C3E04F8E5F82}"/>
            </a:ext>
          </a:extLst>
        </xdr:cNvPr>
        <xdr:cNvSpPr/>
      </xdr:nvSpPr>
      <xdr:spPr>
        <a:xfrm>
          <a:off x="1404259" y="3984166"/>
          <a:ext cx="828000" cy="348345"/>
        </a:xfrm>
        <a:prstGeom prst="wedgeRoundRectCallout">
          <a:avLst>
            <a:gd name="adj1" fmla="val 78604"/>
            <a:gd name="adj2" fmla="val 3726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lang="fr-FR" sz="10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Avenants de commande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372533</xdr:colOff>
      <xdr:row>1</xdr:row>
      <xdr:rowOff>33865</xdr:rowOff>
    </xdr:from>
    <xdr:to>
      <xdr:col>21</xdr:col>
      <xdr:colOff>211667</xdr:colOff>
      <xdr:row>4</xdr:row>
      <xdr:rowOff>135465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504266" y="228598"/>
          <a:ext cx="4614334" cy="711200"/>
        </a:xfrm>
        <a:prstGeom prst="wedgeRoundRectCallout">
          <a:avLst>
            <a:gd name="adj1" fmla="val -47135"/>
            <a:gd name="adj2" fmla="val 12288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Plus la valeur de la </a:t>
          </a:r>
          <a:r>
            <a:rPr lang="fr-FR" sz="1200" b="1" i="1">
              <a:solidFill>
                <a:srgbClr val="CC0099"/>
              </a:solidFill>
              <a:latin typeface="Arial" panose="020B0604020202020204" pitchFamily="34" charset="0"/>
              <a:cs typeface="Arial" panose="020B0604020202020204" pitchFamily="34" charset="0"/>
            </a:rPr>
            <a:t>prévision</a:t>
          </a:r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s'écarte (en plus ou en moins)</a:t>
          </a:r>
        </a:p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la valeur</a:t>
          </a:r>
          <a:r>
            <a:rPr lang="fr-FR" sz="1200" i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la </a:t>
          </a:r>
          <a:r>
            <a:rPr lang="fr-FR" sz="1200" b="1" i="1">
              <a:solidFill>
                <a:srgbClr val="0000CC"/>
              </a:solidFill>
              <a:latin typeface="Arial" panose="020B0604020202020204" pitchFamily="34" charset="0"/>
              <a:cs typeface="Arial" panose="020B0604020202020204" pitchFamily="34" charset="0"/>
            </a:rPr>
            <a:t>commande</a:t>
          </a:r>
          <a:r>
            <a:rPr lang="fr-FR" sz="1200" i="1">
              <a:solidFill>
                <a:srgbClr val="0000CC"/>
              </a:solidFill>
              <a:latin typeface="Arial" panose="020B0604020202020204" pitchFamily="34" charset="0"/>
              <a:cs typeface="Arial" panose="020B0604020202020204" pitchFamily="34" charset="0"/>
            </a:rPr>
            <a:t> (ici</a:t>
          </a:r>
          <a:r>
            <a:rPr lang="fr-FR" sz="1200" i="1" baseline="0">
              <a:solidFill>
                <a:srgbClr val="0000CC"/>
              </a:solidFill>
              <a:latin typeface="Arial" panose="020B0604020202020204" pitchFamily="34" charset="0"/>
              <a:cs typeface="Arial" panose="020B0604020202020204" pitchFamily="34" charset="0"/>
            </a:rPr>
            <a:t> = 100</a:t>
          </a:r>
          <a:r>
            <a:rPr lang="fr-FR" sz="1200" i="1">
              <a:solidFill>
                <a:srgbClr val="0000CC"/>
              </a:solidFill>
              <a:latin typeface="Arial" panose="020B0604020202020204" pitchFamily="34" charset="0"/>
              <a:cs typeface="Arial" panose="020B0604020202020204" pitchFamily="34" charset="0"/>
            </a:rPr>
            <a:t>)</a:t>
          </a:r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,</a:t>
          </a:r>
        </a:p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plus sa </a:t>
          </a:r>
          <a:r>
            <a:rPr lang="fr-FR" sz="1200" b="1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fiabilité</a:t>
          </a:r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baisse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8"/>
  <sheetViews>
    <sheetView showGridLines="0" zoomScale="70" zoomScaleNormal="70" zoomScalePageLayoutView="70" workbookViewId="0">
      <selection activeCell="F26" sqref="F26:H27"/>
    </sheetView>
  </sheetViews>
  <sheetFormatPr baseColWidth="10" defaultColWidth="11.44140625" defaultRowHeight="13.2" x14ac:dyDescent="0.25"/>
  <cols>
    <col min="1" max="1" width="22.88671875" style="27" customWidth="1"/>
    <col min="2" max="2" width="8.88671875" style="27" bestFit="1" customWidth="1"/>
    <col min="3" max="20" width="9.33203125" style="27" customWidth="1"/>
    <col min="21" max="16384" width="11.44140625" style="27"/>
  </cols>
  <sheetData>
    <row r="1" spans="2:20" ht="61.65" customHeight="1" thickBot="1" x14ac:dyDescent="0.3"/>
    <row r="2" spans="2:20" ht="16.649999999999999" customHeight="1" thickTop="1" thickBot="1" x14ac:dyDescent="0.35">
      <c r="B2" s="28" t="s">
        <v>23</v>
      </c>
      <c r="C2" s="29" t="s">
        <v>5</v>
      </c>
      <c r="D2" s="30" t="s">
        <v>6</v>
      </c>
      <c r="E2" s="30" t="s">
        <v>7</v>
      </c>
      <c r="F2" s="30" t="s">
        <v>8</v>
      </c>
      <c r="G2" s="30" t="s">
        <v>9</v>
      </c>
      <c r="H2" s="30" t="s">
        <v>10</v>
      </c>
      <c r="I2" s="30" t="s">
        <v>12</v>
      </c>
      <c r="J2" s="30" t="s">
        <v>11</v>
      </c>
      <c r="K2" s="30" t="s">
        <v>13</v>
      </c>
      <c r="L2" s="30" t="s">
        <v>14</v>
      </c>
      <c r="M2" s="30" t="s">
        <v>15</v>
      </c>
      <c r="N2" s="30" t="s">
        <v>16</v>
      </c>
      <c r="O2" s="30" t="s">
        <v>21</v>
      </c>
      <c r="P2" s="30" t="s">
        <v>20</v>
      </c>
      <c r="Q2" s="30" t="s">
        <v>19</v>
      </c>
      <c r="R2" s="30" t="s">
        <v>18</v>
      </c>
      <c r="S2" s="30" t="s">
        <v>17</v>
      </c>
      <c r="T2" s="31" t="s">
        <v>22</v>
      </c>
    </row>
    <row r="3" spans="2:20" ht="14.4" customHeight="1" thickTop="1" thickBot="1" x14ac:dyDescent="0.3">
      <c r="B3" s="32"/>
      <c r="C3" s="33">
        <v>43101</v>
      </c>
      <c r="D3" s="34">
        <f>EDATE(C3,1)</f>
        <v>43132</v>
      </c>
      <c r="E3" s="34">
        <f t="shared" ref="E3:T3" si="0">EDATE(D3,1)</f>
        <v>43160</v>
      </c>
      <c r="F3" s="34">
        <f t="shared" si="0"/>
        <v>43191</v>
      </c>
      <c r="G3" s="34">
        <f t="shared" si="0"/>
        <v>43221</v>
      </c>
      <c r="H3" s="34">
        <f t="shared" si="0"/>
        <v>43252</v>
      </c>
      <c r="I3" s="34">
        <f t="shared" si="0"/>
        <v>43282</v>
      </c>
      <c r="J3" s="34">
        <f t="shared" si="0"/>
        <v>43313</v>
      </c>
      <c r="K3" s="34">
        <f t="shared" si="0"/>
        <v>43344</v>
      </c>
      <c r="L3" s="34">
        <f t="shared" si="0"/>
        <v>43374</v>
      </c>
      <c r="M3" s="34">
        <f t="shared" si="0"/>
        <v>43405</v>
      </c>
      <c r="N3" s="34">
        <f t="shared" si="0"/>
        <v>43435</v>
      </c>
      <c r="O3" s="34">
        <f t="shared" si="0"/>
        <v>43466</v>
      </c>
      <c r="P3" s="34">
        <f t="shared" si="0"/>
        <v>43497</v>
      </c>
      <c r="Q3" s="34">
        <f t="shared" si="0"/>
        <v>43525</v>
      </c>
      <c r="R3" s="34">
        <f t="shared" si="0"/>
        <v>43556</v>
      </c>
      <c r="S3" s="34">
        <f t="shared" si="0"/>
        <v>43586</v>
      </c>
      <c r="T3" s="35">
        <f t="shared" si="0"/>
        <v>43617</v>
      </c>
    </row>
    <row r="4" spans="2:20" ht="14.4" thickTop="1" thickBot="1" x14ac:dyDescent="0.3">
      <c r="T4" s="36"/>
    </row>
    <row r="5" spans="2:20" ht="16.8" thickTop="1" thickBot="1" x14ac:dyDescent="0.3">
      <c r="B5" s="37" t="s">
        <v>5</v>
      </c>
      <c r="C5" s="38"/>
      <c r="D5" s="39"/>
      <c r="E5" s="39"/>
      <c r="F5" s="40"/>
      <c r="G5" s="40"/>
      <c r="H5" s="40"/>
      <c r="I5" s="40"/>
      <c r="J5" s="40"/>
      <c r="K5" s="40"/>
      <c r="L5" s="41"/>
      <c r="M5" s="41"/>
      <c r="N5" s="41"/>
      <c r="O5" s="41"/>
      <c r="P5" s="41"/>
      <c r="Q5" s="41"/>
      <c r="R5" s="41"/>
      <c r="S5" s="41"/>
      <c r="T5" s="42"/>
    </row>
    <row r="6" spans="2:20" ht="16.8" thickTop="1" thickBot="1" x14ac:dyDescent="0.3">
      <c r="C6" s="43" t="str">
        <f>D$2</f>
        <v>M2</v>
      </c>
      <c r="D6" s="38"/>
      <c r="E6" s="39"/>
      <c r="F6" s="39"/>
      <c r="G6" s="40"/>
      <c r="H6" s="40"/>
      <c r="I6" s="40"/>
      <c r="J6" s="40"/>
      <c r="K6" s="40"/>
      <c r="L6" s="40"/>
      <c r="M6" s="41"/>
      <c r="N6" s="41"/>
      <c r="O6" s="41"/>
      <c r="P6" s="41"/>
      <c r="Q6" s="41"/>
      <c r="R6" s="41"/>
      <c r="S6" s="41"/>
      <c r="T6" s="42"/>
    </row>
    <row r="7" spans="2:20" ht="16.8" thickTop="1" thickBot="1" x14ac:dyDescent="0.3">
      <c r="C7" s="44"/>
      <c r="D7" s="43" t="str">
        <f>E$2</f>
        <v>M3</v>
      </c>
      <c r="E7" s="38"/>
      <c r="F7" s="39"/>
      <c r="G7" s="39"/>
      <c r="H7" s="40"/>
      <c r="I7" s="40"/>
      <c r="J7" s="40"/>
      <c r="K7" s="40"/>
      <c r="L7" s="40"/>
      <c r="M7" s="40"/>
      <c r="N7" s="41"/>
      <c r="O7" s="41"/>
      <c r="P7" s="41"/>
      <c r="Q7" s="41"/>
      <c r="R7" s="41"/>
      <c r="S7" s="41"/>
      <c r="T7" s="42"/>
    </row>
    <row r="8" spans="2:20" ht="16.8" thickTop="1" thickBot="1" x14ac:dyDescent="0.3">
      <c r="C8" s="44"/>
      <c r="D8" s="45"/>
      <c r="E8" s="43" t="str">
        <f>F$2</f>
        <v>M4</v>
      </c>
      <c r="F8" s="38"/>
      <c r="G8" s="39"/>
      <c r="H8" s="39"/>
      <c r="I8" s="40"/>
      <c r="J8" s="40"/>
      <c r="K8" s="40"/>
      <c r="L8" s="40"/>
      <c r="M8" s="40"/>
      <c r="N8" s="40"/>
      <c r="O8" s="41"/>
      <c r="P8" s="41"/>
      <c r="Q8" s="41"/>
      <c r="R8" s="41"/>
      <c r="S8" s="41"/>
      <c r="T8" s="42"/>
    </row>
    <row r="9" spans="2:20" ht="16.8" thickTop="1" thickBot="1" x14ac:dyDescent="0.3">
      <c r="C9" s="44"/>
      <c r="D9" s="45"/>
      <c r="E9" s="45"/>
      <c r="F9" s="43" t="str">
        <f>G$2</f>
        <v>M5</v>
      </c>
      <c r="G9" s="38"/>
      <c r="H9" s="39"/>
      <c r="I9" s="39"/>
      <c r="J9" s="40"/>
      <c r="K9" s="40"/>
      <c r="L9" s="40"/>
      <c r="M9" s="40"/>
      <c r="N9" s="40"/>
      <c r="O9" s="40"/>
      <c r="P9" s="41"/>
      <c r="Q9" s="41"/>
      <c r="R9" s="41"/>
      <c r="S9" s="41"/>
      <c r="T9" s="42"/>
    </row>
    <row r="10" spans="2:20" ht="16.8" thickTop="1" thickBot="1" x14ac:dyDescent="0.3">
      <c r="C10" s="44"/>
      <c r="D10" s="45"/>
      <c r="E10" s="45"/>
      <c r="F10" s="45"/>
      <c r="G10" s="43" t="str">
        <f>H$2</f>
        <v>M6</v>
      </c>
      <c r="H10" s="38"/>
      <c r="I10" s="39"/>
      <c r="J10" s="39"/>
      <c r="K10" s="40"/>
      <c r="L10" s="40"/>
      <c r="M10" s="40"/>
      <c r="N10" s="40"/>
      <c r="O10" s="40"/>
      <c r="P10" s="40"/>
      <c r="Q10" s="41"/>
      <c r="R10" s="41"/>
      <c r="S10" s="41"/>
      <c r="T10" s="42"/>
    </row>
    <row r="11" spans="2:20" ht="16.8" thickTop="1" thickBot="1" x14ac:dyDescent="0.3">
      <c r="C11" s="44"/>
      <c r="D11" s="45"/>
      <c r="E11" s="45"/>
      <c r="F11" s="45"/>
      <c r="G11" s="45"/>
      <c r="H11" s="43" t="str">
        <f>I$2</f>
        <v>M7</v>
      </c>
      <c r="I11" s="38"/>
      <c r="J11" s="39"/>
      <c r="K11" s="39"/>
      <c r="L11" s="40"/>
      <c r="M11" s="40"/>
      <c r="N11" s="40"/>
      <c r="O11" s="40"/>
      <c r="P11" s="40"/>
      <c r="Q11" s="40"/>
      <c r="R11" s="41"/>
      <c r="S11" s="41"/>
      <c r="T11" s="42"/>
    </row>
    <row r="12" spans="2:20" ht="16.8" thickTop="1" thickBot="1" x14ac:dyDescent="0.3">
      <c r="C12" s="44"/>
      <c r="D12" s="45"/>
      <c r="E12" s="45"/>
      <c r="F12" s="45"/>
      <c r="G12" s="45"/>
      <c r="H12" s="45"/>
      <c r="I12" s="43" t="str">
        <f>J$2</f>
        <v>M8</v>
      </c>
      <c r="J12" s="38"/>
      <c r="K12" s="39"/>
      <c r="L12" s="39"/>
      <c r="M12" s="40"/>
      <c r="N12" s="40"/>
      <c r="O12" s="40"/>
      <c r="P12" s="40"/>
      <c r="Q12" s="40"/>
      <c r="R12" s="40"/>
      <c r="S12" s="41"/>
      <c r="T12" s="42"/>
    </row>
    <row r="13" spans="2:20" ht="16.8" thickTop="1" thickBot="1" x14ac:dyDescent="0.3">
      <c r="C13" s="44"/>
      <c r="D13" s="45"/>
      <c r="E13" s="45"/>
      <c r="F13" s="45"/>
      <c r="G13" s="45"/>
      <c r="H13" s="45"/>
      <c r="I13" s="45"/>
      <c r="J13" s="43" t="str">
        <f>K$2</f>
        <v>M9</v>
      </c>
      <c r="K13" s="38"/>
      <c r="L13" s="39"/>
      <c r="M13" s="39"/>
      <c r="N13" s="40"/>
      <c r="O13" s="40"/>
      <c r="P13" s="40"/>
      <c r="Q13" s="40"/>
      <c r="R13" s="40"/>
      <c r="S13" s="40"/>
      <c r="T13" s="42"/>
    </row>
    <row r="14" spans="2:20" ht="16.8" thickTop="1" thickBot="1" x14ac:dyDescent="0.3">
      <c r="C14" s="44"/>
      <c r="D14" s="45"/>
      <c r="E14" s="45"/>
      <c r="F14" s="45"/>
      <c r="G14" s="45"/>
      <c r="H14" s="45"/>
      <c r="I14" s="45"/>
      <c r="J14" s="45"/>
      <c r="K14" s="43" t="str">
        <f>L$2</f>
        <v>M10</v>
      </c>
      <c r="L14" s="38"/>
      <c r="M14" s="39"/>
      <c r="N14" s="39"/>
      <c r="O14" s="40"/>
      <c r="P14" s="40"/>
      <c r="Q14" s="40"/>
      <c r="R14" s="40"/>
      <c r="S14" s="40"/>
      <c r="T14" s="46"/>
    </row>
    <row r="15" spans="2:20" ht="16.8" thickTop="1" thickBot="1" x14ac:dyDescent="0.3">
      <c r="C15" s="44"/>
      <c r="D15" s="45"/>
      <c r="E15" s="45"/>
      <c r="F15" s="45"/>
      <c r="G15" s="45"/>
      <c r="H15" s="45"/>
      <c r="I15" s="45"/>
      <c r="J15" s="45"/>
      <c r="K15" s="45"/>
      <c r="L15" s="43" t="str">
        <f>M$2</f>
        <v>M11</v>
      </c>
      <c r="M15" s="38"/>
      <c r="N15" s="39"/>
      <c r="O15" s="39"/>
      <c r="P15" s="40"/>
      <c r="Q15" s="40"/>
      <c r="R15" s="40"/>
      <c r="S15" s="40"/>
      <c r="T15" s="46"/>
    </row>
    <row r="16" spans="2:20" ht="16.8" thickTop="1" thickBot="1" x14ac:dyDescent="0.3">
      <c r="C16" s="44"/>
      <c r="L16" s="45"/>
      <c r="M16" s="43" t="str">
        <f>N$2</f>
        <v>M12</v>
      </c>
      <c r="N16" s="38"/>
      <c r="O16" s="39"/>
      <c r="P16" s="39"/>
      <c r="Q16" s="40"/>
      <c r="R16" s="40"/>
      <c r="S16" s="40"/>
      <c r="T16" s="46"/>
    </row>
    <row r="17" spans="3:20" ht="16.8" thickTop="1" thickBot="1" x14ac:dyDescent="0.3">
      <c r="C17" s="44"/>
      <c r="L17" s="45"/>
      <c r="M17" s="45"/>
      <c r="N17" s="43" t="str">
        <f>O$2</f>
        <v>M13</v>
      </c>
      <c r="O17" s="38"/>
      <c r="P17" s="39"/>
      <c r="Q17" s="39"/>
      <c r="R17" s="40"/>
      <c r="S17" s="40"/>
      <c r="T17" s="46"/>
    </row>
    <row r="18" spans="3:20" ht="16.8" thickTop="1" thickBot="1" x14ac:dyDescent="0.3">
      <c r="C18" s="44"/>
      <c r="L18" s="45"/>
      <c r="M18" s="45"/>
      <c r="N18" s="45"/>
      <c r="O18" s="43" t="str">
        <f>P$2</f>
        <v>M14</v>
      </c>
      <c r="P18" s="38"/>
      <c r="Q18" s="39"/>
      <c r="R18" s="39"/>
      <c r="S18" s="40"/>
      <c r="T18" s="46"/>
    </row>
    <row r="19" spans="3:20" ht="16.8" thickTop="1" thickBot="1" x14ac:dyDescent="0.3">
      <c r="C19" s="44"/>
      <c r="L19" s="45"/>
      <c r="M19" s="45"/>
      <c r="N19" s="45"/>
      <c r="O19" s="45"/>
      <c r="P19" s="43" t="str">
        <f>Q$2</f>
        <v>M15</v>
      </c>
      <c r="Q19" s="38"/>
      <c r="R19" s="39"/>
      <c r="S19" s="39"/>
      <c r="T19" s="46"/>
    </row>
    <row r="20" spans="3:20" ht="16.8" thickTop="1" thickBot="1" x14ac:dyDescent="0.3">
      <c r="C20" s="44"/>
      <c r="L20" s="45"/>
      <c r="M20" s="45"/>
      <c r="N20" s="45"/>
      <c r="O20" s="45"/>
      <c r="P20" s="45"/>
      <c r="Q20" s="43" t="str">
        <f>R$2</f>
        <v>M16</v>
      </c>
      <c r="R20" s="38"/>
      <c r="S20" s="39"/>
      <c r="T20" s="47"/>
    </row>
    <row r="21" spans="3:20" ht="16.8" thickTop="1" thickBot="1" x14ac:dyDescent="0.3">
      <c r="C21" s="44"/>
      <c r="L21" s="45"/>
      <c r="M21" s="45"/>
      <c r="N21" s="45"/>
      <c r="O21" s="45"/>
      <c r="P21" s="45"/>
      <c r="Q21" s="45"/>
      <c r="R21" s="43" t="str">
        <f>S$2</f>
        <v>M17</v>
      </c>
      <c r="S21" s="38"/>
      <c r="T21" s="47"/>
    </row>
    <row r="22" spans="3:20" ht="16.8" thickTop="1" thickBot="1" x14ac:dyDescent="0.3"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58" t="str">
        <f>T$2</f>
        <v>M18</v>
      </c>
      <c r="T22" s="59"/>
    </row>
    <row r="23" spans="3:20" ht="13.8" thickTop="1" x14ac:dyDescent="0.25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</row>
    <row r="26" spans="3:20" ht="15.6" x14ac:dyDescent="0.3">
      <c r="E26" s="49" t="s">
        <v>3</v>
      </c>
      <c r="F26" s="91" t="s">
        <v>24</v>
      </c>
      <c r="G26" s="92"/>
      <c r="H26" s="93"/>
      <c r="I26" s="94">
        <v>3</v>
      </c>
      <c r="J26" s="95"/>
      <c r="K26" s="95"/>
    </row>
    <row r="27" spans="3:20" ht="15.6" x14ac:dyDescent="0.3">
      <c r="E27" s="50"/>
      <c r="F27" s="96" t="s">
        <v>25</v>
      </c>
      <c r="G27" s="97"/>
      <c r="H27" s="98"/>
      <c r="I27" s="99">
        <v>6</v>
      </c>
      <c r="J27" s="100"/>
      <c r="K27" s="100"/>
    </row>
    <row r="28" spans="3:20" ht="15.6" x14ac:dyDescent="0.3">
      <c r="E28" s="50"/>
      <c r="F28" s="101" t="s">
        <v>26</v>
      </c>
      <c r="G28" s="102"/>
      <c r="H28" s="103"/>
      <c r="I28" s="104">
        <v>9</v>
      </c>
      <c r="J28" s="105"/>
      <c r="K28" s="105"/>
    </row>
  </sheetData>
  <mergeCells count="6">
    <mergeCell ref="F26:H26"/>
    <mergeCell ref="I26:K26"/>
    <mergeCell ref="F27:H27"/>
    <mergeCell ref="I27:K27"/>
    <mergeCell ref="F28:H28"/>
    <mergeCell ref="I28:K28"/>
  </mergeCells>
  <printOptions horizontalCentered="1"/>
  <pageMargins left="0.39370078740157483" right="0.39370078740157483" top="0.98425196850393704" bottom="0.39370078740157483" header="0.31496062992125984" footer="0"/>
  <pageSetup paperSize="9" scale="65" orientation="landscape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U27"/>
  <sheetViews>
    <sheetView showGridLines="0" zoomScale="70" zoomScaleNormal="70" zoomScalePageLayoutView="70" workbookViewId="0">
      <selection activeCell="L13" sqref="L13"/>
    </sheetView>
  </sheetViews>
  <sheetFormatPr baseColWidth="10" defaultColWidth="11.44140625" defaultRowHeight="13.2" x14ac:dyDescent="0.25"/>
  <cols>
    <col min="1" max="1" width="22.88671875" style="27" customWidth="1"/>
    <col min="2" max="21" width="9.88671875" style="27" customWidth="1"/>
    <col min="22" max="22" width="11.44140625" style="27"/>
    <col min="23" max="23" width="17.44140625" style="27" bestFit="1" customWidth="1"/>
    <col min="24" max="16384" width="11.44140625" style="27"/>
  </cols>
  <sheetData>
    <row r="1" spans="2:21" ht="61.65" customHeight="1" thickBot="1" x14ac:dyDescent="0.3"/>
    <row r="2" spans="2:21" ht="16.649999999999999" customHeight="1" thickTop="1" thickBot="1" x14ac:dyDescent="0.35">
      <c r="C2" s="28" t="s">
        <v>23</v>
      </c>
      <c r="D2" s="29" t="s">
        <v>5</v>
      </c>
      <c r="E2" s="30" t="s">
        <v>6</v>
      </c>
      <c r="F2" s="30" t="s">
        <v>7</v>
      </c>
      <c r="G2" s="30" t="s">
        <v>8</v>
      </c>
      <c r="H2" s="30" t="s">
        <v>9</v>
      </c>
      <c r="I2" s="30" t="s">
        <v>10</v>
      </c>
      <c r="J2" s="30" t="s">
        <v>12</v>
      </c>
      <c r="K2" s="30" t="s">
        <v>11</v>
      </c>
      <c r="L2" s="30" t="s">
        <v>13</v>
      </c>
      <c r="M2" s="30" t="s">
        <v>14</v>
      </c>
      <c r="N2" s="30" t="s">
        <v>15</v>
      </c>
      <c r="O2" s="30" t="s">
        <v>16</v>
      </c>
      <c r="P2" s="30" t="s">
        <v>21</v>
      </c>
      <c r="Q2" s="30" t="s">
        <v>20</v>
      </c>
      <c r="R2" s="30" t="s">
        <v>19</v>
      </c>
      <c r="S2" s="30" t="s">
        <v>18</v>
      </c>
      <c r="T2" s="30" t="s">
        <v>17</v>
      </c>
      <c r="U2" s="31" t="s">
        <v>22</v>
      </c>
    </row>
    <row r="3" spans="2:21" ht="14.4" customHeight="1" thickTop="1" thickBot="1" x14ac:dyDescent="0.35">
      <c r="C3" s="32"/>
      <c r="D3" s="33">
        <v>43101</v>
      </c>
      <c r="E3" s="34">
        <f>EDATE(D3,1)</f>
        <v>43132</v>
      </c>
      <c r="F3" s="34">
        <f t="shared" ref="F3:U3" si="0">EDATE(E3,1)</f>
        <v>43160</v>
      </c>
      <c r="G3" s="34">
        <f t="shared" si="0"/>
        <v>43191</v>
      </c>
      <c r="H3" s="34">
        <f t="shared" si="0"/>
        <v>43221</v>
      </c>
      <c r="I3" s="34">
        <f t="shared" si="0"/>
        <v>43252</v>
      </c>
      <c r="J3" s="34">
        <f t="shared" si="0"/>
        <v>43282</v>
      </c>
      <c r="K3" s="34">
        <f t="shared" si="0"/>
        <v>43313</v>
      </c>
      <c r="L3" s="63">
        <f t="shared" si="0"/>
        <v>43344</v>
      </c>
      <c r="M3" s="34">
        <f t="shared" si="0"/>
        <v>43374</v>
      </c>
      <c r="N3" s="34">
        <f t="shared" si="0"/>
        <v>43405</v>
      </c>
      <c r="O3" s="34">
        <f t="shared" si="0"/>
        <v>43435</v>
      </c>
      <c r="P3" s="34">
        <f t="shared" si="0"/>
        <v>43466</v>
      </c>
      <c r="Q3" s="34">
        <f t="shared" si="0"/>
        <v>43497</v>
      </c>
      <c r="R3" s="34">
        <f t="shared" si="0"/>
        <v>43525</v>
      </c>
      <c r="S3" s="34">
        <f t="shared" si="0"/>
        <v>43556</v>
      </c>
      <c r="T3" s="34">
        <f t="shared" si="0"/>
        <v>43586</v>
      </c>
      <c r="U3" s="35">
        <f t="shared" si="0"/>
        <v>43617</v>
      </c>
    </row>
    <row r="4" spans="2:21" ht="14.4" customHeight="1" thickTop="1" thickBot="1" x14ac:dyDescent="0.3">
      <c r="U4" s="36"/>
    </row>
    <row r="5" spans="2:21" ht="22.2" thickTop="1" thickBot="1" x14ac:dyDescent="0.3">
      <c r="B5" s="53">
        <f>D3</f>
        <v>43101</v>
      </c>
      <c r="C5" s="52" t="str">
        <f>"= M1"</f>
        <v>= M1</v>
      </c>
      <c r="D5" s="38"/>
      <c r="E5" s="39"/>
      <c r="F5" s="39"/>
      <c r="G5" s="40"/>
      <c r="H5" s="40"/>
      <c r="I5" s="40"/>
      <c r="J5" s="40"/>
      <c r="K5" s="40"/>
      <c r="L5" s="51">
        <v>100</v>
      </c>
      <c r="M5" s="41"/>
      <c r="N5" s="41"/>
      <c r="O5" s="41"/>
      <c r="P5" s="41"/>
      <c r="Q5" s="41"/>
      <c r="R5" s="41"/>
      <c r="S5" s="41"/>
      <c r="T5" s="41"/>
      <c r="U5" s="42"/>
    </row>
    <row r="6" spans="2:21" ht="22.2" thickTop="1" thickBot="1" x14ac:dyDescent="0.3">
      <c r="C6" s="53">
        <f>EDATE(B5,1)</f>
        <v>43132</v>
      </c>
      <c r="D6" s="52" t="str">
        <f>"= " &amp;E$2</f>
        <v>= M2</v>
      </c>
      <c r="E6" s="38"/>
      <c r="F6" s="39"/>
      <c r="G6" s="39"/>
      <c r="H6" s="40"/>
      <c r="I6" s="40"/>
      <c r="J6" s="40"/>
      <c r="K6" s="40"/>
      <c r="L6" s="51">
        <v>75</v>
      </c>
      <c r="M6" s="40"/>
      <c r="N6" s="41"/>
      <c r="O6" s="41"/>
      <c r="P6" s="41"/>
      <c r="Q6" s="41"/>
      <c r="R6" s="41"/>
      <c r="S6" s="41"/>
      <c r="T6" s="41"/>
      <c r="U6" s="42"/>
    </row>
    <row r="7" spans="2:21" ht="22.2" thickTop="1" thickBot="1" x14ac:dyDescent="0.3">
      <c r="D7" s="53">
        <f>EDATE(C6,1)</f>
        <v>43160</v>
      </c>
      <c r="E7" s="52" t="str">
        <f>"= " &amp;F$2</f>
        <v>= M3</v>
      </c>
      <c r="F7" s="38"/>
      <c r="G7" s="39"/>
      <c r="H7" s="39"/>
      <c r="I7" s="40"/>
      <c r="J7" s="56" t="s">
        <v>27</v>
      </c>
      <c r="K7" s="40"/>
      <c r="L7" s="51">
        <v>150</v>
      </c>
      <c r="M7" s="40"/>
      <c r="N7" s="40"/>
      <c r="O7" s="41"/>
      <c r="P7" s="41"/>
      <c r="Q7" s="41"/>
      <c r="R7" s="41"/>
      <c r="S7" s="41"/>
      <c r="T7" s="41"/>
      <c r="U7" s="42"/>
    </row>
    <row r="8" spans="2:21" ht="22.2" thickTop="1" thickBot="1" x14ac:dyDescent="0.3">
      <c r="D8" s="44"/>
      <c r="E8" s="53">
        <f>EDATE(D7,1)</f>
        <v>43191</v>
      </c>
      <c r="F8" s="52" t="str">
        <f>"= " &amp;G$2</f>
        <v>= M4</v>
      </c>
      <c r="G8" s="38"/>
      <c r="H8" s="39"/>
      <c r="I8" s="39"/>
      <c r="J8" s="40"/>
      <c r="K8" s="40"/>
      <c r="L8" s="51">
        <v>125</v>
      </c>
      <c r="M8" s="40"/>
      <c r="N8" s="40"/>
      <c r="O8" s="40"/>
      <c r="P8" s="41"/>
      <c r="Q8" s="41"/>
      <c r="R8" s="41"/>
      <c r="S8" s="41"/>
      <c r="T8" s="41"/>
      <c r="U8" s="42"/>
    </row>
    <row r="9" spans="2:21" ht="22.2" thickTop="1" thickBot="1" x14ac:dyDescent="0.3">
      <c r="D9" s="44"/>
      <c r="E9" s="45"/>
      <c r="F9" s="53">
        <f>EDATE(E8,1)</f>
        <v>43221</v>
      </c>
      <c r="G9" s="52" t="str">
        <f>"= " &amp;H$2</f>
        <v>= M5</v>
      </c>
      <c r="H9" s="38"/>
      <c r="I9" s="39"/>
      <c r="J9" s="39"/>
      <c r="K9" s="40"/>
      <c r="L9" s="51">
        <v>50</v>
      </c>
      <c r="M9" s="40"/>
      <c r="N9" s="40"/>
      <c r="O9" s="40"/>
      <c r="P9" s="40"/>
      <c r="Q9" s="41"/>
      <c r="R9" s="41"/>
      <c r="S9" s="41"/>
      <c r="T9" s="41"/>
      <c r="U9" s="42"/>
    </row>
    <row r="10" spans="2:21" ht="22.2" thickTop="1" thickBot="1" x14ac:dyDescent="0.3">
      <c r="D10" s="44"/>
      <c r="E10" s="45"/>
      <c r="F10" s="45"/>
      <c r="G10" s="53">
        <f>EDATE(F9,1)</f>
        <v>43252</v>
      </c>
      <c r="H10" s="52" t="str">
        <f>"= " &amp;I$2</f>
        <v>= M6</v>
      </c>
      <c r="I10" s="38"/>
      <c r="J10" s="39"/>
      <c r="K10" s="39"/>
      <c r="L10" s="51">
        <v>75</v>
      </c>
      <c r="M10" s="40"/>
      <c r="N10" s="40"/>
      <c r="O10" s="40"/>
      <c r="P10" s="40"/>
      <c r="Q10" s="40"/>
      <c r="R10" s="41"/>
      <c r="S10" s="41"/>
      <c r="T10" s="41"/>
      <c r="U10" s="42"/>
    </row>
    <row r="11" spans="2:21" ht="22.2" thickTop="1" thickBot="1" x14ac:dyDescent="0.45">
      <c r="D11" s="44"/>
      <c r="E11" s="55" t="s">
        <v>1</v>
      </c>
      <c r="F11" s="45"/>
      <c r="G11" s="45"/>
      <c r="H11" s="57">
        <f>EDATE(G10,1)</f>
        <v>43282</v>
      </c>
      <c r="I11" s="52" t="str">
        <f>"= " &amp;J$2</f>
        <v>= M7</v>
      </c>
      <c r="J11" s="38"/>
      <c r="K11" s="39"/>
      <c r="L11" s="54">
        <v>100</v>
      </c>
      <c r="M11" s="40"/>
      <c r="N11" s="40"/>
      <c r="O11" s="40"/>
      <c r="P11" s="40"/>
      <c r="Q11" s="40"/>
      <c r="R11" s="40"/>
      <c r="S11" s="41"/>
      <c r="T11" s="41"/>
      <c r="U11" s="42"/>
    </row>
    <row r="12" spans="2:21" ht="22.2" thickTop="1" thickBot="1" x14ac:dyDescent="0.3">
      <c r="D12" s="44"/>
      <c r="E12" s="45"/>
      <c r="F12" s="45"/>
      <c r="G12" s="45"/>
      <c r="H12" s="45"/>
      <c r="I12" s="53">
        <f>EDATE(H11,1)</f>
        <v>43313</v>
      </c>
      <c r="J12" s="52" t="str">
        <f>"= " &amp;K$2</f>
        <v>= M8</v>
      </c>
      <c r="K12" s="38"/>
      <c r="L12" s="54">
        <v>100</v>
      </c>
      <c r="M12" s="39"/>
      <c r="N12" s="40"/>
      <c r="O12" s="40"/>
      <c r="P12" s="40"/>
      <c r="Q12" s="40"/>
      <c r="R12" s="40"/>
      <c r="S12" s="40"/>
      <c r="T12" s="41"/>
      <c r="U12" s="42"/>
    </row>
    <row r="13" spans="2:21" ht="22.2" thickTop="1" thickBot="1" x14ac:dyDescent="0.3">
      <c r="D13" s="44"/>
      <c r="E13" s="45"/>
      <c r="F13" s="45"/>
      <c r="G13" s="45"/>
      <c r="H13" s="45"/>
      <c r="I13" s="45"/>
      <c r="J13" s="53">
        <f>EDATE(I12,1)</f>
        <v>43344</v>
      </c>
      <c r="K13" s="52" t="str">
        <f>"= " &amp;L$2</f>
        <v>= M9</v>
      </c>
      <c r="L13" s="54">
        <v>100</v>
      </c>
      <c r="M13" s="39"/>
      <c r="N13" s="39"/>
      <c r="O13" s="40"/>
      <c r="P13" s="40"/>
      <c r="Q13" s="40"/>
      <c r="R13" s="40"/>
      <c r="S13" s="40"/>
      <c r="T13" s="40"/>
      <c r="U13" s="42"/>
    </row>
    <row r="14" spans="2:21" ht="16.8" thickTop="1" thickBot="1" x14ac:dyDescent="0.3">
      <c r="D14" s="44"/>
      <c r="E14" s="45"/>
      <c r="F14" s="45"/>
      <c r="G14" s="45"/>
      <c r="H14" s="45"/>
      <c r="I14" s="45"/>
      <c r="J14" s="45"/>
      <c r="K14" s="53">
        <f>EDATE(J13,1)</f>
        <v>43374</v>
      </c>
      <c r="L14" s="52" t="str">
        <f>"= " &amp;M$2</f>
        <v>= M10</v>
      </c>
      <c r="M14" s="38"/>
      <c r="N14" s="39"/>
      <c r="O14" s="39"/>
      <c r="P14" s="40"/>
      <c r="Q14" s="40"/>
      <c r="R14" s="40"/>
      <c r="S14" s="40"/>
      <c r="T14" s="40"/>
      <c r="U14" s="46"/>
    </row>
    <row r="15" spans="2:21" ht="16.8" thickTop="1" thickBot="1" x14ac:dyDescent="0.3">
      <c r="D15" s="44"/>
      <c r="E15" s="45"/>
      <c r="F15" s="45"/>
      <c r="G15" s="45"/>
      <c r="H15" s="45"/>
      <c r="I15" s="45"/>
      <c r="J15" s="45"/>
      <c r="K15" s="45"/>
      <c r="L15" s="53">
        <f>EDATE(K14,1)</f>
        <v>43405</v>
      </c>
      <c r="M15" s="52" t="str">
        <f>"= " &amp;N$2</f>
        <v>= M11</v>
      </c>
      <c r="N15" s="38"/>
      <c r="O15" s="39"/>
      <c r="P15" s="39"/>
      <c r="Q15" s="40"/>
      <c r="R15" s="40"/>
      <c r="S15" s="40"/>
      <c r="T15" s="40"/>
      <c r="U15" s="46"/>
    </row>
    <row r="16" spans="2:21" ht="16.8" thickTop="1" thickBot="1" x14ac:dyDescent="0.3">
      <c r="D16" s="44"/>
      <c r="M16" s="53">
        <f>EDATE(L15,1)</f>
        <v>43435</v>
      </c>
      <c r="N16" s="52" t="str">
        <f>"= " &amp;O$2</f>
        <v>= M12</v>
      </c>
      <c r="O16" s="38"/>
      <c r="P16" s="39"/>
      <c r="Q16" s="39"/>
      <c r="R16" s="40"/>
      <c r="S16" s="40"/>
      <c r="T16" s="40"/>
      <c r="U16" s="46"/>
    </row>
    <row r="17" spans="4:21" ht="16.8" thickTop="1" thickBot="1" x14ac:dyDescent="0.3">
      <c r="D17" s="44"/>
      <c r="M17" s="45"/>
      <c r="N17" s="53">
        <f>EDATE(M16,1)</f>
        <v>43466</v>
      </c>
      <c r="O17" s="52" t="str">
        <f>"= " &amp;P$2</f>
        <v>= M13</v>
      </c>
      <c r="P17" s="38"/>
      <c r="Q17" s="39"/>
      <c r="R17" s="39"/>
      <c r="S17" s="40"/>
      <c r="T17" s="40"/>
      <c r="U17" s="46"/>
    </row>
    <row r="18" spans="4:21" ht="16.8" thickTop="1" thickBot="1" x14ac:dyDescent="0.3">
      <c r="D18" s="44"/>
      <c r="M18" s="45"/>
      <c r="N18" s="45"/>
      <c r="O18" s="53">
        <f>EDATE(N17,1)</f>
        <v>43497</v>
      </c>
      <c r="P18" s="52" t="str">
        <f>"= " &amp;Q$2</f>
        <v>= M14</v>
      </c>
      <c r="Q18" s="38"/>
      <c r="R18" s="39"/>
      <c r="S18" s="39"/>
      <c r="T18" s="40"/>
      <c r="U18" s="46"/>
    </row>
    <row r="19" spans="4:21" ht="16.8" thickTop="1" thickBot="1" x14ac:dyDescent="0.3">
      <c r="D19" s="44"/>
      <c r="M19" s="45"/>
      <c r="N19" s="45"/>
      <c r="O19" s="45"/>
      <c r="P19" s="53">
        <f>EDATE(O18,1)</f>
        <v>43525</v>
      </c>
      <c r="Q19" s="52" t="str">
        <f>"= " &amp;R$2</f>
        <v>= M15</v>
      </c>
      <c r="R19" s="38"/>
      <c r="S19" s="39"/>
      <c r="T19" s="39"/>
      <c r="U19" s="46"/>
    </row>
    <row r="20" spans="4:21" ht="16.8" thickTop="1" thickBot="1" x14ac:dyDescent="0.3">
      <c r="D20" s="44"/>
      <c r="M20" s="45"/>
      <c r="N20" s="45"/>
      <c r="O20" s="45"/>
      <c r="P20" s="45"/>
      <c r="Q20" s="53">
        <f>EDATE(P19,1)</f>
        <v>43556</v>
      </c>
      <c r="R20" s="52" t="str">
        <f>"= " &amp;S$2</f>
        <v>= M16</v>
      </c>
      <c r="S20" s="38"/>
      <c r="T20" s="39"/>
      <c r="U20" s="47"/>
    </row>
    <row r="21" spans="4:21" ht="16.8" thickTop="1" thickBot="1" x14ac:dyDescent="0.3">
      <c r="D21" s="44"/>
      <c r="M21" s="45"/>
      <c r="N21" s="45"/>
      <c r="O21" s="45"/>
      <c r="P21" s="45"/>
      <c r="Q21" s="45"/>
      <c r="R21" s="53">
        <f>EDATE(Q20,1)</f>
        <v>43586</v>
      </c>
      <c r="S21" s="52" t="str">
        <f>"= " &amp;T$2</f>
        <v>= M17</v>
      </c>
      <c r="T21" s="38"/>
      <c r="U21" s="47"/>
    </row>
    <row r="22" spans="4:21" ht="16.8" thickTop="1" thickBot="1" x14ac:dyDescent="0.3"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61">
        <f>EDATE(R21,1)</f>
        <v>43617</v>
      </c>
      <c r="T22" s="62" t="str">
        <f>"= " &amp;U$2</f>
        <v>= M18</v>
      </c>
      <c r="U22" s="48"/>
    </row>
    <row r="23" spans="4:21" ht="13.8" thickTop="1" x14ac:dyDescent="0.25"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</row>
    <row r="25" spans="4:21" ht="15.6" x14ac:dyDescent="0.3">
      <c r="F25" s="49" t="s">
        <v>3</v>
      </c>
      <c r="G25" s="91" t="s">
        <v>24</v>
      </c>
      <c r="H25" s="92"/>
      <c r="I25" s="93"/>
      <c r="J25" s="94">
        <v>3</v>
      </c>
      <c r="K25" s="95"/>
      <c r="L25" s="95"/>
    </row>
    <row r="26" spans="4:21" ht="15.6" x14ac:dyDescent="0.3">
      <c r="F26" s="50"/>
      <c r="G26" s="96" t="s">
        <v>25</v>
      </c>
      <c r="H26" s="97"/>
      <c r="I26" s="98"/>
      <c r="J26" s="99">
        <v>6</v>
      </c>
      <c r="K26" s="100"/>
      <c r="L26" s="100"/>
    </row>
    <row r="27" spans="4:21" ht="15.6" x14ac:dyDescent="0.3">
      <c r="F27" s="50"/>
      <c r="G27" s="101" t="s">
        <v>26</v>
      </c>
      <c r="H27" s="102"/>
      <c r="I27" s="103"/>
      <c r="J27" s="104">
        <v>9</v>
      </c>
      <c r="K27" s="105"/>
      <c r="L27" s="105"/>
    </row>
  </sheetData>
  <mergeCells count="6">
    <mergeCell ref="G25:I25"/>
    <mergeCell ref="J25:L25"/>
    <mergeCell ref="G26:I26"/>
    <mergeCell ref="J26:L26"/>
    <mergeCell ref="G27:I27"/>
    <mergeCell ref="J27:L27"/>
  </mergeCells>
  <printOptions horizontalCentered="1"/>
  <pageMargins left="0.39370078740157483" right="0.39370078740157483" top="0.98425196850393704" bottom="0.39370078740157483" header="0.31496062992125984" footer="0"/>
  <pageSetup paperSize="9" scale="65" orientation="landscape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3"/>
  <sheetViews>
    <sheetView showGridLines="0" tabSelected="1" zoomScale="70" zoomScaleNormal="70" zoomScalePageLayoutView="80" workbookViewId="0"/>
  </sheetViews>
  <sheetFormatPr baseColWidth="10" defaultColWidth="11.44140625" defaultRowHeight="13.2" x14ac:dyDescent="0.25"/>
  <cols>
    <col min="1" max="1" width="11.44140625" style="27"/>
    <col min="2" max="2" width="7.33203125" style="27" bestFit="1" customWidth="1"/>
    <col min="3" max="3" width="15.21875" style="27" bestFit="1" customWidth="1"/>
    <col min="4" max="4" width="21.109375" style="27" customWidth="1"/>
    <col min="5" max="5" width="13.88671875" style="27" bestFit="1" customWidth="1"/>
    <col min="6" max="6" width="5.77734375" style="27" customWidth="1"/>
    <col min="7" max="7" width="15" style="27" bestFit="1" customWidth="1"/>
    <col min="8" max="8" width="41.6640625" style="27" customWidth="1"/>
    <col min="9" max="9" width="11.44140625" style="27"/>
    <col min="10" max="10" width="17.44140625" style="27" bestFit="1" customWidth="1"/>
    <col min="11" max="15" width="11.44140625" style="27"/>
    <col min="16" max="16" width="12" style="27" bestFit="1" customWidth="1"/>
    <col min="17" max="16384" width="11.44140625" style="27"/>
  </cols>
  <sheetData>
    <row r="1" spans="1:8" ht="30" customHeight="1" thickTop="1" thickBot="1" x14ac:dyDescent="0.3">
      <c r="A1" s="64"/>
      <c r="C1" s="119">
        <f>B12</f>
        <v>9</v>
      </c>
      <c r="D1" s="120"/>
      <c r="E1" s="110" t="s">
        <v>33</v>
      </c>
      <c r="F1" s="111"/>
      <c r="G1" s="111"/>
      <c r="H1" s="111"/>
    </row>
    <row r="2" spans="1:8" ht="21.6" thickTop="1" thickBot="1" x14ac:dyDescent="0.3">
      <c r="C2" s="121">
        <f>EDATE(A10,2)</f>
        <v>43344</v>
      </c>
      <c r="D2" s="122"/>
      <c r="G2" s="117" t="s">
        <v>36</v>
      </c>
      <c r="H2" s="118" t="s">
        <v>30</v>
      </c>
    </row>
    <row r="3" spans="1:8" ht="43.2" thickTop="1" thickBot="1" x14ac:dyDescent="0.45">
      <c r="A3" s="112" t="s">
        <v>31</v>
      </c>
      <c r="B3" s="112"/>
      <c r="C3" s="65" t="s">
        <v>29</v>
      </c>
      <c r="D3" s="66" t="s">
        <v>28</v>
      </c>
      <c r="G3" s="117"/>
      <c r="H3" s="118"/>
    </row>
    <row r="4" spans="1:8" ht="30" customHeight="1" thickTop="1" x14ac:dyDescent="0.25">
      <c r="A4" s="69">
        <f>'FIABILITE - Matrice'!B5</f>
        <v>43101</v>
      </c>
      <c r="B4" s="70">
        <v>1</v>
      </c>
      <c r="C4" s="79">
        <f>'FIABILITE - Matrice'!L5</f>
        <v>100</v>
      </c>
      <c r="D4" s="80"/>
      <c r="E4" s="106" t="s">
        <v>34</v>
      </c>
      <c r="G4" s="67" t="s">
        <v>5</v>
      </c>
      <c r="H4" s="68">
        <f>IF($D$12=0,0,IF((1-ABS($D$12-C4)/$D$12)&lt;0,0,1-ABS($D$12-C4)/$D$12))</f>
        <v>1</v>
      </c>
    </row>
    <row r="5" spans="1:8" ht="30" customHeight="1" x14ac:dyDescent="0.25">
      <c r="A5" s="71">
        <f t="shared" ref="A5:A12" si="0">EDATE(A4,1)</f>
        <v>43132</v>
      </c>
      <c r="B5" s="72">
        <f>B4+1</f>
        <v>2</v>
      </c>
      <c r="C5" s="81">
        <f>'FIABILITE - Matrice'!L6</f>
        <v>75</v>
      </c>
      <c r="D5" s="82">
        <f>'FIABILITE - Matrice'!M6</f>
        <v>0</v>
      </c>
      <c r="E5" s="107"/>
      <c r="G5" s="67" t="s">
        <v>6</v>
      </c>
      <c r="H5" s="68">
        <f t="shared" ref="H5:H9" si="1">IF($D$12=0,0,IF((1-ABS($D$12-C5)/$D$12)&lt;0,0,1-ABS($D$12-C5)/$D$12))</f>
        <v>0.75</v>
      </c>
    </row>
    <row r="6" spans="1:8" ht="30" customHeight="1" x14ac:dyDescent="0.25">
      <c r="A6" s="71">
        <f t="shared" si="0"/>
        <v>43160</v>
      </c>
      <c r="B6" s="72">
        <f t="shared" ref="B6:B12" si="2">B5+1</f>
        <v>3</v>
      </c>
      <c r="C6" s="81">
        <f>'FIABILITE - Matrice'!L7</f>
        <v>150</v>
      </c>
      <c r="D6" s="82">
        <f>'FIABILITE - Matrice'!M7</f>
        <v>0</v>
      </c>
      <c r="E6" s="107"/>
      <c r="G6" s="67" t="s">
        <v>7</v>
      </c>
      <c r="H6" s="68">
        <f t="shared" si="1"/>
        <v>0.5</v>
      </c>
    </row>
    <row r="7" spans="1:8" ht="30" customHeight="1" x14ac:dyDescent="0.25">
      <c r="A7" s="71">
        <f t="shared" si="0"/>
        <v>43191</v>
      </c>
      <c r="B7" s="72">
        <f t="shared" si="2"/>
        <v>4</v>
      </c>
      <c r="C7" s="81">
        <f>'FIABILITE - Matrice'!L8</f>
        <v>125</v>
      </c>
      <c r="D7" s="82">
        <f>'FIABILITE - Matrice'!M8</f>
        <v>0</v>
      </c>
      <c r="E7" s="107"/>
      <c r="G7" s="67" t="s">
        <v>8</v>
      </c>
      <c r="H7" s="68">
        <f t="shared" si="1"/>
        <v>0.75</v>
      </c>
    </row>
    <row r="8" spans="1:8" ht="30" customHeight="1" x14ac:dyDescent="0.25">
      <c r="A8" s="71">
        <f t="shared" si="0"/>
        <v>43221</v>
      </c>
      <c r="B8" s="72">
        <f t="shared" si="2"/>
        <v>5</v>
      </c>
      <c r="C8" s="81">
        <f>'FIABILITE - Matrice'!L9</f>
        <v>50</v>
      </c>
      <c r="D8" s="82">
        <f>'FIABILITE - Matrice'!M9</f>
        <v>0</v>
      </c>
      <c r="E8" s="107"/>
      <c r="G8" s="67" t="s">
        <v>9</v>
      </c>
      <c r="H8" s="68">
        <f t="shared" si="1"/>
        <v>0.5</v>
      </c>
    </row>
    <row r="9" spans="1:8" ht="30" customHeight="1" thickBot="1" x14ac:dyDescent="0.3">
      <c r="A9" s="73">
        <f t="shared" si="0"/>
        <v>43252</v>
      </c>
      <c r="B9" s="74">
        <f t="shared" si="2"/>
        <v>6</v>
      </c>
      <c r="C9" s="83">
        <f>'FIABILITE - Matrice'!L10</f>
        <v>75</v>
      </c>
      <c r="D9" s="84">
        <f>'FIABILITE - Matrice'!M10</f>
        <v>0</v>
      </c>
      <c r="E9" s="107"/>
      <c r="G9" s="67" t="s">
        <v>10</v>
      </c>
      <c r="H9" s="68">
        <f t="shared" si="1"/>
        <v>0.75</v>
      </c>
    </row>
    <row r="10" spans="1:8" ht="30" customHeight="1" thickTop="1" thickBot="1" x14ac:dyDescent="0.3">
      <c r="A10" s="69">
        <f t="shared" si="0"/>
        <v>43282</v>
      </c>
      <c r="B10" s="75">
        <f t="shared" si="2"/>
        <v>7</v>
      </c>
      <c r="C10" s="85"/>
      <c r="D10" s="86">
        <v>95</v>
      </c>
      <c r="E10" s="108" t="s">
        <v>35</v>
      </c>
    </row>
    <row r="11" spans="1:8" ht="30" customHeight="1" x14ac:dyDescent="0.25">
      <c r="A11" s="71">
        <f t="shared" si="0"/>
        <v>43313</v>
      </c>
      <c r="B11" s="76">
        <f t="shared" si="2"/>
        <v>8</v>
      </c>
      <c r="C11" s="87"/>
      <c r="D11" s="88">
        <v>90</v>
      </c>
      <c r="E11" s="109"/>
      <c r="G11" s="113" t="s">
        <v>32</v>
      </c>
      <c r="H11" s="115">
        <f>AVERAGE(H4:H9)</f>
        <v>0.70833333333333337</v>
      </c>
    </row>
    <row r="12" spans="1:8" ht="30" customHeight="1" thickBot="1" x14ac:dyDescent="0.3">
      <c r="A12" s="78">
        <f t="shared" si="0"/>
        <v>43344</v>
      </c>
      <c r="B12" s="77">
        <f t="shared" si="2"/>
        <v>9</v>
      </c>
      <c r="C12" s="89"/>
      <c r="D12" s="90">
        <v>100</v>
      </c>
      <c r="E12" s="109"/>
      <c r="G12" s="114"/>
      <c r="H12" s="116"/>
    </row>
    <row r="13" spans="1:8" ht="13.8" thickTop="1" x14ac:dyDescent="0.25"/>
  </sheetData>
  <mergeCells count="10">
    <mergeCell ref="E4:E9"/>
    <mergeCell ref="E10:E12"/>
    <mergeCell ref="E1:H1"/>
    <mergeCell ref="A3:B3"/>
    <mergeCell ref="G11:G12"/>
    <mergeCell ref="H11:H12"/>
    <mergeCell ref="G2:G3"/>
    <mergeCell ref="H2:H3"/>
    <mergeCell ref="C1:D1"/>
    <mergeCell ref="C2:D2"/>
  </mergeCells>
  <printOptions horizontalCentered="1"/>
  <pageMargins left="0" right="0" top="0.98425196850393704" bottom="0.39370078740157483" header="0.31496062992125984" footer="0"/>
  <pageSetup paperSize="9" scale="70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W27"/>
  <sheetViews>
    <sheetView showGridLines="0" zoomScale="90" zoomScaleNormal="90" zoomScalePageLayoutView="90" workbookViewId="0">
      <selection activeCell="B3" sqref="B3"/>
    </sheetView>
  </sheetViews>
  <sheetFormatPr baseColWidth="10" defaultColWidth="11.44140625" defaultRowHeight="13.2" x14ac:dyDescent="0.25"/>
  <cols>
    <col min="1" max="1" width="10.109375" style="1" bestFit="1" customWidth="1"/>
    <col min="2" max="2" width="21" style="1" customWidth="1"/>
    <col min="3" max="23" width="5.88671875" style="1" customWidth="1"/>
    <col min="24" max="16384" width="11.44140625" style="1"/>
  </cols>
  <sheetData>
    <row r="1" spans="1:22" ht="15.6" x14ac:dyDescent="0.3">
      <c r="A1" s="19" t="s">
        <v>4</v>
      </c>
      <c r="B1" s="16" t="s">
        <v>2</v>
      </c>
    </row>
    <row r="2" spans="1:22" ht="16.2" thickBot="1" x14ac:dyDescent="0.35">
      <c r="A2" s="24">
        <v>0</v>
      </c>
      <c r="B2" s="17">
        <f>IF((1-ABS(A$14-A2)/A$14)&lt;0,0,1-ABS(A$14-A2)/A$14)</f>
        <v>0</v>
      </c>
      <c r="C2" s="7"/>
    </row>
    <row r="3" spans="1:22" ht="16.8" thickTop="1" thickBot="1" x14ac:dyDescent="0.35">
      <c r="A3" s="24">
        <v>10</v>
      </c>
      <c r="B3" s="17">
        <f t="shared" ref="B3:B12" si="0">IF((1-ABS(A$14-A3)/A$14)&lt;0,0,1-ABS(A$14-A3)/A$14)</f>
        <v>9.9999999999999978E-2</v>
      </c>
      <c r="C3" s="3" t="s">
        <v>0</v>
      </c>
    </row>
    <row r="4" spans="1:22" ht="15.6" customHeight="1" thickTop="1" thickBot="1" x14ac:dyDescent="0.35">
      <c r="A4" s="24">
        <v>20</v>
      </c>
      <c r="B4" s="17">
        <f t="shared" si="0"/>
        <v>0.19999999999999996</v>
      </c>
      <c r="C4" s="123" t="s">
        <v>0</v>
      </c>
      <c r="D4" s="124"/>
    </row>
    <row r="5" spans="1:22" ht="14.4" customHeight="1" thickTop="1" thickBot="1" x14ac:dyDescent="0.35">
      <c r="A5" s="24">
        <v>30</v>
      </c>
      <c r="B5" s="17">
        <f t="shared" si="0"/>
        <v>0.30000000000000004</v>
      </c>
      <c r="C5" s="123" t="s">
        <v>0</v>
      </c>
      <c r="D5" s="125"/>
      <c r="E5" s="124"/>
    </row>
    <row r="6" spans="1:22" ht="15.6" customHeight="1" thickTop="1" thickBot="1" x14ac:dyDescent="0.35">
      <c r="A6" s="24">
        <v>40</v>
      </c>
      <c r="B6" s="17">
        <f t="shared" si="0"/>
        <v>0.4</v>
      </c>
      <c r="C6" s="123" t="s">
        <v>0</v>
      </c>
      <c r="D6" s="125"/>
      <c r="E6" s="125"/>
      <c r="F6" s="124"/>
    </row>
    <row r="7" spans="1:22" ht="14.4" customHeight="1" thickTop="1" thickBot="1" x14ac:dyDescent="0.35">
      <c r="A7" s="24">
        <v>50</v>
      </c>
      <c r="B7" s="17">
        <f t="shared" si="0"/>
        <v>0.5</v>
      </c>
      <c r="C7" s="123" t="s">
        <v>0</v>
      </c>
      <c r="D7" s="125"/>
      <c r="E7" s="125"/>
      <c r="F7" s="125"/>
      <c r="G7" s="124"/>
    </row>
    <row r="8" spans="1:22" ht="15.6" customHeight="1" thickTop="1" thickBot="1" x14ac:dyDescent="0.35">
      <c r="A8" s="24">
        <v>60</v>
      </c>
      <c r="B8" s="17">
        <f t="shared" si="0"/>
        <v>0.6</v>
      </c>
      <c r="C8" s="123" t="s">
        <v>0</v>
      </c>
      <c r="D8" s="125"/>
      <c r="E8" s="125"/>
      <c r="F8" s="125"/>
      <c r="G8" s="125"/>
      <c r="H8" s="124"/>
    </row>
    <row r="9" spans="1:22" ht="14.4" customHeight="1" thickTop="1" thickBot="1" x14ac:dyDescent="0.35">
      <c r="A9" s="24">
        <v>70</v>
      </c>
      <c r="B9" s="17">
        <f t="shared" si="0"/>
        <v>0.7</v>
      </c>
      <c r="C9" s="123" t="s">
        <v>0</v>
      </c>
      <c r="D9" s="125"/>
      <c r="E9" s="125"/>
      <c r="F9" s="125"/>
      <c r="G9" s="125"/>
      <c r="H9" s="125"/>
      <c r="I9" s="124"/>
    </row>
    <row r="10" spans="1:22" ht="14.4" customHeight="1" thickTop="1" thickBot="1" x14ac:dyDescent="0.35">
      <c r="A10" s="24">
        <v>80</v>
      </c>
      <c r="B10" s="17">
        <f t="shared" si="0"/>
        <v>0.8</v>
      </c>
      <c r="C10" s="123" t="s">
        <v>0</v>
      </c>
      <c r="D10" s="125"/>
      <c r="E10" s="125"/>
      <c r="F10" s="125"/>
      <c r="G10" s="125"/>
      <c r="H10" s="125"/>
      <c r="I10" s="125"/>
      <c r="J10" s="124"/>
    </row>
    <row r="11" spans="1:22" ht="15.6" customHeight="1" thickTop="1" thickBot="1" x14ac:dyDescent="0.35">
      <c r="A11" s="24">
        <v>90</v>
      </c>
      <c r="B11" s="17">
        <f t="shared" si="0"/>
        <v>0.9</v>
      </c>
      <c r="C11" s="123" t="s">
        <v>0</v>
      </c>
      <c r="D11" s="125"/>
      <c r="E11" s="125"/>
      <c r="F11" s="125"/>
      <c r="G11" s="125"/>
      <c r="H11" s="125"/>
      <c r="I11" s="125"/>
      <c r="J11" s="125"/>
      <c r="K11" s="124"/>
    </row>
    <row r="12" spans="1:22" ht="14.4" customHeight="1" thickTop="1" thickBot="1" x14ac:dyDescent="0.35">
      <c r="A12" s="24">
        <v>100</v>
      </c>
      <c r="B12" s="17">
        <f t="shared" si="0"/>
        <v>1</v>
      </c>
      <c r="C12" s="123" t="s">
        <v>0</v>
      </c>
      <c r="D12" s="125"/>
      <c r="E12" s="125"/>
      <c r="F12" s="125"/>
      <c r="G12" s="125"/>
      <c r="H12" s="125"/>
      <c r="I12" s="125"/>
      <c r="J12" s="125"/>
      <c r="K12" s="125"/>
      <c r="L12" s="124"/>
      <c r="M12" s="2"/>
    </row>
    <row r="13" spans="1:22" ht="16.2" thickTop="1" thickBot="1" x14ac:dyDescent="0.3">
      <c r="A13" s="18"/>
      <c r="B13" s="1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22" ht="14.4" customHeight="1" thickTop="1" thickBot="1" x14ac:dyDescent="0.35">
      <c r="A14" s="25">
        <v>100</v>
      </c>
      <c r="B14" s="18"/>
      <c r="C14" s="129" t="s">
        <v>1</v>
      </c>
      <c r="D14" s="130"/>
      <c r="E14" s="130"/>
      <c r="F14" s="130"/>
      <c r="G14" s="130"/>
      <c r="H14" s="130"/>
      <c r="I14" s="130"/>
      <c r="J14" s="130"/>
      <c r="K14" s="130"/>
      <c r="L14" s="131"/>
    </row>
    <row r="15" spans="1:22" ht="15.6" thickTop="1" x14ac:dyDescent="0.25">
      <c r="A15" s="18"/>
      <c r="B15" s="18"/>
      <c r="C15" s="21">
        <v>1</v>
      </c>
      <c r="D15" s="22">
        <v>2</v>
      </c>
      <c r="E15" s="22">
        <v>3</v>
      </c>
      <c r="F15" s="22">
        <v>4</v>
      </c>
      <c r="G15" s="22">
        <v>5</v>
      </c>
      <c r="H15" s="22">
        <v>6</v>
      </c>
      <c r="I15" s="22">
        <v>7</v>
      </c>
      <c r="J15" s="22">
        <v>8</v>
      </c>
      <c r="K15" s="22">
        <v>9</v>
      </c>
      <c r="L15" s="23">
        <v>10</v>
      </c>
      <c r="M15" s="22">
        <v>11</v>
      </c>
      <c r="N15" s="22">
        <v>12</v>
      </c>
      <c r="O15" s="22">
        <v>13</v>
      </c>
      <c r="P15" s="22">
        <v>14</v>
      </c>
      <c r="Q15" s="22">
        <v>15</v>
      </c>
      <c r="R15" s="22">
        <v>16</v>
      </c>
      <c r="S15" s="22">
        <v>17</v>
      </c>
      <c r="T15" s="21">
        <v>18</v>
      </c>
      <c r="U15" s="21">
        <v>19</v>
      </c>
      <c r="V15" s="20">
        <v>20</v>
      </c>
    </row>
    <row r="16" spans="1:22" ht="13.8" thickBot="1" x14ac:dyDescent="0.3">
      <c r="A16" s="26"/>
      <c r="V16" s="14"/>
    </row>
    <row r="17" spans="1:23" ht="14.4" customHeight="1" thickTop="1" thickBot="1" x14ac:dyDescent="0.35">
      <c r="A17" s="24">
        <v>110</v>
      </c>
      <c r="B17" s="17">
        <f>IF((1-ABS(A$14-A17)/A$14)&lt;0,0,1-ABS(A$14-A17)/A$14)</f>
        <v>0.9</v>
      </c>
      <c r="C17" s="126" t="s">
        <v>0</v>
      </c>
      <c r="D17" s="127"/>
      <c r="E17" s="127"/>
      <c r="F17" s="127"/>
      <c r="G17" s="127"/>
      <c r="H17" s="127"/>
      <c r="I17" s="127"/>
      <c r="J17" s="127"/>
      <c r="K17" s="127"/>
      <c r="L17" s="127"/>
      <c r="M17" s="128"/>
      <c r="V17" s="14"/>
    </row>
    <row r="18" spans="1:23" ht="16.8" thickTop="1" thickBot="1" x14ac:dyDescent="0.35">
      <c r="A18" s="24">
        <v>120</v>
      </c>
      <c r="B18" s="17">
        <f t="shared" ref="B18:B27" si="1">IF((1-ABS(A$14-A18)/A$14)&lt;0,0,1-ABS(A$14-A18)/A$14)</f>
        <v>0.8</v>
      </c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  <c r="V18" s="14"/>
    </row>
    <row r="19" spans="1:23" ht="14.4" customHeight="1" thickTop="1" thickBot="1" x14ac:dyDescent="0.35">
      <c r="A19" s="24">
        <v>130</v>
      </c>
      <c r="B19" s="17">
        <f t="shared" si="1"/>
        <v>0.7</v>
      </c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0"/>
      <c r="V19" s="14"/>
    </row>
    <row r="20" spans="1:23" ht="16.8" thickTop="1" thickBot="1" x14ac:dyDescent="0.35">
      <c r="A20" s="24">
        <v>140</v>
      </c>
      <c r="B20" s="17">
        <f t="shared" si="1"/>
        <v>0.6</v>
      </c>
      <c r="C20" s="8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0"/>
      <c r="V20" s="14"/>
    </row>
    <row r="21" spans="1:23" ht="14.4" customHeight="1" thickTop="1" thickBot="1" x14ac:dyDescent="0.35">
      <c r="A21" s="24">
        <v>150</v>
      </c>
      <c r="B21" s="17">
        <f t="shared" si="1"/>
        <v>0.5</v>
      </c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  <c r="V21" s="14"/>
    </row>
    <row r="22" spans="1:23" ht="16.8" thickTop="1" thickBot="1" x14ac:dyDescent="0.35">
      <c r="A22" s="24">
        <v>160</v>
      </c>
      <c r="B22" s="17">
        <f t="shared" si="1"/>
        <v>0.4</v>
      </c>
      <c r="C22" s="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/>
      <c r="V22" s="14"/>
    </row>
    <row r="23" spans="1:23" ht="14.4" customHeight="1" thickTop="1" thickBot="1" x14ac:dyDescent="0.35">
      <c r="A23" s="24">
        <v>170</v>
      </c>
      <c r="B23" s="17">
        <f t="shared" si="1"/>
        <v>0.30000000000000004</v>
      </c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/>
      <c r="V23" s="14"/>
    </row>
    <row r="24" spans="1:23" ht="16.8" thickTop="1" thickBot="1" x14ac:dyDescent="0.35">
      <c r="A24" s="24">
        <v>180</v>
      </c>
      <c r="B24" s="17">
        <f t="shared" si="1"/>
        <v>0.19999999999999996</v>
      </c>
      <c r="C24" s="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V24" s="14"/>
    </row>
    <row r="25" spans="1:23" ht="16.8" thickTop="1" thickBot="1" x14ac:dyDescent="0.35">
      <c r="A25" s="24">
        <v>190</v>
      </c>
      <c r="B25" s="17">
        <f t="shared" si="1"/>
        <v>9.9999999999999978E-2</v>
      </c>
      <c r="C25" s="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15"/>
    </row>
    <row r="26" spans="1:23" ht="16.8" thickTop="1" thickBot="1" x14ac:dyDescent="0.35">
      <c r="A26" s="24">
        <v>200</v>
      </c>
      <c r="B26" s="17">
        <f t="shared" si="1"/>
        <v>0</v>
      </c>
      <c r="C26" s="4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5"/>
    </row>
    <row r="27" spans="1:23" ht="16.8" thickTop="1" thickBot="1" x14ac:dyDescent="0.35">
      <c r="A27" s="24">
        <v>210</v>
      </c>
      <c r="B27" s="17">
        <f t="shared" si="1"/>
        <v>0</v>
      </c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1"/>
    </row>
  </sheetData>
  <mergeCells count="11">
    <mergeCell ref="C12:L12"/>
    <mergeCell ref="C17:M17"/>
    <mergeCell ref="C5:E5"/>
    <mergeCell ref="C6:F6"/>
    <mergeCell ref="C7:G7"/>
    <mergeCell ref="C14:L14"/>
    <mergeCell ref="C4:D4"/>
    <mergeCell ref="C8:H8"/>
    <mergeCell ref="C9:I9"/>
    <mergeCell ref="C10:J10"/>
    <mergeCell ref="C11:K11"/>
  </mergeCells>
  <conditionalFormatting sqref="B2:B15 B17:B27">
    <cfRule type="dataBar" priority="1">
      <dataBar>
        <cfvo type="min"/>
        <cfvo type="max"/>
        <color rgb="FFFFFF00"/>
      </dataBar>
      <extLst>
        <ext xmlns:x14="http://schemas.microsoft.com/office/spreadsheetml/2009/9/main" uri="{B025F937-C7B1-47D3-B67F-A62EFF666E3E}">
          <x14:id>{6DD65171-3D3A-48A8-A3F3-72C622E7749F}</x14:id>
        </ext>
      </extLst>
    </cfRule>
  </conditionalFormatting>
  <printOptions horizontalCentered="1"/>
  <pageMargins left="0.39370078740157483" right="0.39370078740157483" top="0.98425196850393704" bottom="0.39370078740157483" header="0.31496062992125984" footer="0"/>
  <pageSetup paperSize="9" scale="91" orientation="landscape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1"/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D65171-3D3A-48A8-A3F3-72C622E7749F}">
            <x14:dataBar minLength="0" maxLength="100" border="1" gradient="0">
              <x14:cfvo type="autoMin"/>
              <x14:cfvo type="autoMax"/>
              <x14:borderColor rgb="FF000000"/>
              <x14:negativeFillColor rgb="FFFF0000"/>
              <x14:axisColor rgb="FF000000"/>
            </x14:dataBar>
          </x14:cfRule>
          <xm:sqref>B2:B15 B17:B27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Matrice Temps-Temps</vt:lpstr>
      <vt:lpstr>FIABILITE - Matrice</vt:lpstr>
      <vt:lpstr>FIABILITE Formule-exemple</vt:lpstr>
      <vt:lpstr>FIABILITE - vision graphique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desproges-gotteron</dc:creator>
  <cp:lastModifiedBy>jean desproges-gotteron</cp:lastModifiedBy>
  <cp:lastPrinted>2018-09-03T10:59:59Z</cp:lastPrinted>
  <dcterms:created xsi:type="dcterms:W3CDTF">2008-11-17T12:26:00Z</dcterms:created>
  <dcterms:modified xsi:type="dcterms:W3CDTF">2018-09-03T12:11:07Z</dcterms:modified>
</cp:coreProperties>
</file>